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OŚiGW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<sst xmlns="http://schemas.openxmlformats.org/spreadsheetml/2006/main" count="42" uniqueCount="42">
  <si>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Zał. Nr 7 do Zarządzenia</t>
  </si>
  <si>
    <t>Burmistrza Nr B.0151-60/05</t>
  </si>
  <si>
    <t>z dnia 24.03.2005r.</t>
  </si>
  <si>
    <t>INFORMACJA Z WYKONANIA PRZYCHODÓW I WYDATKÓW GMINNEGO FUNDUSZU</t>
  </si>
  <si>
    <t>OCHRONY ŚRODOWISKA I GOSPODARKI WODNEJ za okres od 1.01. -31.12.2004r.</t>
  </si>
  <si>
    <t>Lp</t>
  </si>
  <si>
    <t>Lp.</t>
  </si>
  <si>
    <t>Dział</t>
  </si>
  <si>
    <t>Rozdział</t>
  </si>
  <si>
    <t>Paragraf</t>
  </si>
  <si>
    <t>Wyszczególnienie</t>
  </si>
  <si>
    <t>Plan</t>
  </si>
  <si>
    <t>Wykonanie</t>
  </si>
  <si>
    <t>%</t>
  </si>
  <si>
    <t>1.</t>
  </si>
  <si>
    <t>Stan środków na początek roku</t>
  </si>
  <si>
    <t>PRZYCHODY</t>
  </si>
  <si>
    <t>2.</t>
  </si>
  <si>
    <t>Gospodarka komunalna i ochrona środowiska</t>
  </si>
  <si>
    <t xml:space="preserve">Fundusz Ochrony Środowiska i Gospodarki Wodnej </t>
  </si>
  <si>
    <t>0690</t>
  </si>
  <si>
    <t>1. Wpływy z różnych opłat</t>
  </si>
  <si>
    <t>Przelewy z Urzędu Marszałkowskiego za korzystanie ze środowiska</t>
  </si>
  <si>
    <t>2. Inne zwiększenia</t>
  </si>
  <si>
    <t>OGÓŁEM  ( 1+2 )</t>
  </si>
  <si>
    <t xml:space="preserve">WYDATKI </t>
  </si>
  <si>
    <t>Gospodarka komunalna i ochrona środowiska</t>
  </si>
  <si>
    <t xml:space="preserve">Fundusz Ochrony Środowiska i Gospodarki Wodnej </t>
  </si>
  <si>
    <t>Wydatki inwestycyjne funduszy celowych</t>
  </si>
  <si>
    <t>1. Dokumentacja modernizacji kotłowni wraz  z instalacją c.o. w budynku Szkoły Podstawowej Nr 1 przy ul. A. Bożka w Kuźni Raciborskiej</t>
  </si>
  <si>
    <t xml:space="preserve">2.Modernizacja kotłowni w Szkole Podstawowej ul.A.Bożka w Kuźni Raciborskiej </t>
  </si>
  <si>
    <t>3. Modernizacja źródeł ciepła wraz z wymianą instalacji c.o. w budynku Szkoły Podstawowej przy ul. Rogera w miejscowości Rudy</t>
  </si>
  <si>
    <t>Zakup usług remontowych</t>
  </si>
  <si>
    <t>1. Rekultywacja dzikich wysypisk śmieci</t>
  </si>
  <si>
    <t>Zakup usług pozostałych</t>
  </si>
  <si>
    <t>1. Utylizacja świetlówek</t>
  </si>
  <si>
    <t>2. Przeprowadzenie akcji sprzątania świata</t>
  </si>
  <si>
    <t>3. Opracowanie  planu gospodarki odpadami</t>
  </si>
  <si>
    <t>4. Na utrzymanie zieleni</t>
  </si>
  <si>
    <t>5. Na opracowanie dokumentacji projektowej związanej z likwidacją niskiej emisji zanieczyszczeń - wymiana nieefektywnych  kotłów grzewczych na kotły o wysokiej sprawności energetycznej i ekologicznej  w obiektach gminnych</t>
  </si>
  <si>
    <t>Stan środków na koniec okresu sprawozdawczego</t>
  </si>
  <si>
    <t>OGÓŁEM (3+4)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</si>
</sst>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%"/>
    <numFmt numFmtId="167" formatCode="@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name val="Arial"/>
      <family val="0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164" fontId="2" fillId="2" borderId="5" xfId="0" applyFont="1" applyFill="1" applyBorder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4" fontId="1" fillId="0" borderId="4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horizontal="right" vertical="center"/>
    </xf>
    <xf numFmtId="164" fontId="2" fillId="2" borderId="5" xfId="0" applyFont="1" applyFill="1" applyBorder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6" fontId="1" fillId="0" borderId="2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vertical="center"/>
    </xf>
    <xf numFmtId="164" fontId="2" fillId="0" borderId="2" xfId="0" applyFont="1" applyFill="1" applyBorder="1" applyAlignment="1">
      <alignment vertical="center"/>
    </xf>
    <xf numFmtId="164" fontId="2" fillId="0" borderId="2" xfId="0" applyFont="1" applyFill="1" applyBorder="1" applyAlignment="1">
      <alignment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horizontal="right" vertical="center"/>
    </xf>
    <xf numFmtId="164" fontId="5" fillId="0" borderId="6" xfId="0" applyFont="1" applyFill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right" vertical="center"/>
    </xf>
    <xf numFmtId="164" fontId="2" fillId="0" borderId="7" xfId="0" applyFont="1" applyFill="1" applyBorder="1" applyAlignment="1">
      <alignment vertical="center"/>
    </xf>
    <xf numFmtId="164" fontId="2" fillId="0" borderId="2" xfId="0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right" vertical="center"/>
    </xf>
    <xf numFmtId="164" fontId="1" fillId="0" borderId="7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/>
    </xf>
    <xf numFmtId="164" fontId="2" fillId="0" borderId="2" xfId="0" applyFont="1" applyFill="1" applyBorder="1" applyAlignment="1">
      <alignment horizontal="left" vertical="center" wrapText="1"/>
    </xf>
    <xf numFmtId="166" fontId="6" fillId="3" borderId="2" xfId="0" applyNumberFormat="1" applyFont="1" applyFill="1" applyBorder="1" applyAlignment="1">
      <alignment horizontal="right" vertical="center"/>
    </xf>
    <xf numFmtId="164" fontId="2" fillId="2" borderId="4" xfId="0" applyFont="1" applyFill="1" applyBorder="1" applyAlignment="1">
      <alignment vertical="center"/>
    </xf>
    <xf numFmtId="164" fontId="2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5" fillId="0" borderId="4" xfId="0" applyFont="1" applyFill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horizontal="right" vertical="center"/>
    </xf>
    <xf numFmtId="166" fontId="5" fillId="3" borderId="2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>
      <alignment/>
    </xf>
    <xf numFmtId="164" fontId="7" fillId="0" borderId="0" xfId="0" applyFont="1" applyBorder="1" applyAlignment="1">
      <alignment/>
    </xf>
    <xf numFmtId="167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/>
    </xf>
    <xf numFmtId="164" fontId="1" fillId="0" borderId="2" xfId="0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4.8515625" style="1" customWidth="1"/>
    <col min="4" max="4" width="7.8515625" style="1" customWidth="1"/>
    <col min="5" max="5" width="4.8515625" style="1" customWidth="1"/>
    <col min="6" max="6" width="40.00390625" style="1" customWidth="1"/>
    <col min="7" max="7" width="11.00390625" style="1" customWidth="1"/>
    <col min="8" max="9" width="0" style="1" hidden="1" customWidth="1"/>
    <col min="10" max="10" width="11.28125" style="1" customWidth="1"/>
    <col min="11" max="11" width="7.28125" style="1" customWidth="1"/>
    <col min="12" max="256" width="8.8515625" style="1" customWidth="1"/>
  </cols>
  <sheetData>
    <row r="1" spans="1:13" s="1" customFormat="1" ht="12.7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2"/>
      <c r="M1" s="2"/>
    </row>
    <row r="2" spans="1:13" s="1" customFormat="1" ht="12.75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  <c r="K2" s="3"/>
      <c r="L2" s="2"/>
      <c r="M2" s="2"/>
    </row>
    <row r="3" spans="1:13" s="1" customFormat="1" ht="12.75">
      <c r="A3" s="2"/>
      <c r="B3" s="2"/>
      <c r="C3" s="2"/>
      <c r="D3" s="2"/>
      <c r="E3" s="2"/>
      <c r="F3" s="2"/>
      <c r="G3" s="3" t="s">
        <v>2</v>
      </c>
      <c r="H3" s="3"/>
      <c r="I3" s="3"/>
      <c r="J3" s="3"/>
      <c r="K3" s="3"/>
      <c r="L3" s="2"/>
      <c r="M3" s="2"/>
    </row>
    <row r="4" spans="1:13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1" customFormat="1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2"/>
    </row>
    <row r="6" spans="1:13" s="1" customFormat="1" ht="12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</row>
    <row r="7" spans="1:13" s="1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" customFormat="1" ht="21.75">
      <c r="A8" s="5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6" t="s">
        <v>10</v>
      </c>
      <c r="G8" s="6" t="s">
        <v>11</v>
      </c>
      <c r="H8" s="6"/>
      <c r="I8" s="6"/>
      <c r="J8" s="6" t="s">
        <v>12</v>
      </c>
      <c r="K8" s="6" t="s">
        <v>13</v>
      </c>
      <c r="L8" s="2"/>
      <c r="M8" s="2"/>
    </row>
    <row r="9" spans="1:13" s="1" customFormat="1" ht="12.75">
      <c r="A9" s="8">
        <v>1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/>
      <c r="I9" s="9"/>
      <c r="J9" s="9">
        <v>7</v>
      </c>
      <c r="K9" s="9">
        <v>8</v>
      </c>
      <c r="L9" s="2"/>
      <c r="M9" s="2"/>
    </row>
    <row r="10" spans="1:13" s="1" customFormat="1" ht="12.75">
      <c r="A10" s="10"/>
      <c r="B10" s="11"/>
      <c r="C10" s="11"/>
      <c r="D10" s="9"/>
      <c r="E10" s="9"/>
      <c r="F10" s="11"/>
      <c r="G10" s="12"/>
      <c r="H10" s="13"/>
      <c r="I10" s="13"/>
      <c r="J10" s="13"/>
      <c r="K10" s="13"/>
      <c r="L10" s="2"/>
      <c r="M10" s="2"/>
    </row>
    <row r="11" spans="1:13" s="1" customFormat="1" ht="12.75">
      <c r="A11" s="14" t="s">
        <v>14</v>
      </c>
      <c r="B11" s="15">
        <v>1</v>
      </c>
      <c r="C11" s="16"/>
      <c r="D11" s="17"/>
      <c r="E11" s="17"/>
      <c r="F11" s="18" t="s">
        <v>15</v>
      </c>
      <c r="G11" s="19">
        <v>90334</v>
      </c>
      <c r="H11" s="19"/>
      <c r="I11" s="19"/>
      <c r="J11" s="19">
        <v>90334</v>
      </c>
      <c r="K11" s="20">
        <f>J11/G11</f>
        <v>1</v>
      </c>
      <c r="L11" s="2"/>
      <c r="M11" s="2"/>
    </row>
    <row r="12" spans="1:13" s="1" customFormat="1" ht="12.75">
      <c r="A12" s="21"/>
      <c r="B12" s="22"/>
      <c r="C12" s="22"/>
      <c r="D12" s="23"/>
      <c r="E12" s="23"/>
      <c r="F12" s="24"/>
      <c r="G12" s="13"/>
      <c r="H12" s="13"/>
      <c r="I12" s="13"/>
      <c r="J12" s="13"/>
      <c r="K12" s="25"/>
      <c r="L12" s="2"/>
      <c r="M12" s="2"/>
    </row>
    <row r="13" spans="1:13" s="31" customFormat="1" ht="12.75">
      <c r="A13" s="26"/>
      <c r="B13" s="27">
        <v>2</v>
      </c>
      <c r="C13" s="27"/>
      <c r="D13" s="28"/>
      <c r="E13" s="28"/>
      <c r="F13" s="18" t="s">
        <v>16</v>
      </c>
      <c r="G13" s="29">
        <f>G15</f>
        <v>30000</v>
      </c>
      <c r="H13" s="29"/>
      <c r="I13" s="29"/>
      <c r="J13" s="29">
        <f>J15</f>
        <v>33021</v>
      </c>
      <c r="K13" s="20">
        <f>J13/G13</f>
        <v>1.1007</v>
      </c>
      <c r="L13" s="30"/>
      <c r="M13" s="30"/>
    </row>
    <row r="14" spans="1:13" s="1" customFormat="1" ht="12.75">
      <c r="A14" s="21"/>
      <c r="B14" s="22"/>
      <c r="C14" s="22"/>
      <c r="D14" s="23"/>
      <c r="E14" s="23"/>
      <c r="F14" s="24"/>
      <c r="G14" s="13"/>
      <c r="H14" s="13"/>
      <c r="I14" s="13"/>
      <c r="J14" s="13"/>
      <c r="K14" s="32"/>
      <c r="L14" s="2"/>
      <c r="M14" s="2"/>
    </row>
    <row r="15" spans="1:13" s="31" customFormat="1" ht="24.75">
      <c r="A15" s="33" t="s">
        <v>17</v>
      </c>
      <c r="B15" s="34"/>
      <c r="C15" s="34">
        <v>900</v>
      </c>
      <c r="D15" s="35"/>
      <c r="E15" s="36"/>
      <c r="F15" s="37" t="s">
        <v>18</v>
      </c>
      <c r="G15" s="12">
        <f>G17+G19</f>
        <v>30000</v>
      </c>
      <c r="H15" s="12"/>
      <c r="I15" s="12"/>
      <c r="J15" s="12">
        <f>J17+J19</f>
        <v>33021</v>
      </c>
      <c r="K15" s="38">
        <f>J15/G15</f>
        <v>1.1007</v>
      </c>
      <c r="L15" s="30"/>
      <c r="M15" s="30"/>
    </row>
    <row r="16" spans="1:13" s="1" customFormat="1" ht="24.75">
      <c r="A16" s="39"/>
      <c r="B16" s="40"/>
      <c r="C16" s="40"/>
      <c r="D16" s="41">
        <v>90011</v>
      </c>
      <c r="E16" s="41"/>
      <c r="F16" s="42" t="s">
        <v>19</v>
      </c>
      <c r="G16" s="43">
        <f>G17+G19</f>
        <v>30000</v>
      </c>
      <c r="H16" s="43">
        <f>H17+H19</f>
        <v>0</v>
      </c>
      <c r="I16" s="43">
        <f>I17+I19</f>
        <v>0</v>
      </c>
      <c r="J16" s="43">
        <f>J17+J19</f>
        <v>33021</v>
      </c>
      <c r="K16" s="44">
        <f>J16/G16</f>
        <v>1.1007</v>
      </c>
      <c r="L16" s="2"/>
      <c r="M16" s="2"/>
    </row>
    <row r="17" spans="1:13" s="1" customFormat="1" ht="12.75">
      <c r="A17" s="45"/>
      <c r="B17" s="34"/>
      <c r="C17" s="34"/>
      <c r="D17" s="46"/>
      <c r="E17" s="47" t="s">
        <v>20</v>
      </c>
      <c r="F17" s="24" t="s">
        <v>21</v>
      </c>
      <c r="G17" s="13">
        <f>G18</f>
        <v>30000</v>
      </c>
      <c r="H17" s="13">
        <f>H18</f>
        <v>0</v>
      </c>
      <c r="I17" s="13">
        <f>I18</f>
        <v>0</v>
      </c>
      <c r="J17" s="13">
        <f>J18</f>
        <v>32212</v>
      </c>
      <c r="K17" s="32">
        <f>J17/G17</f>
        <v>1.0737333333333334</v>
      </c>
      <c r="L17" s="2"/>
      <c r="M17" s="2"/>
    </row>
    <row r="18" spans="1:13" s="1" customFormat="1" ht="24.75">
      <c r="A18" s="45"/>
      <c r="B18" s="34"/>
      <c r="C18" s="34"/>
      <c r="D18" s="46"/>
      <c r="E18" s="48"/>
      <c r="F18" s="49" t="s">
        <v>22</v>
      </c>
      <c r="G18" s="50">
        <v>30000</v>
      </c>
      <c r="H18" s="13"/>
      <c r="I18" s="13"/>
      <c r="J18" s="13">
        <v>32212</v>
      </c>
      <c r="K18" s="32">
        <f>J18/G18</f>
        <v>1.0737333333333334</v>
      </c>
      <c r="L18" s="2"/>
      <c r="M18" s="2"/>
    </row>
    <row r="19" spans="1:13" s="1" customFormat="1" ht="12.75">
      <c r="A19" s="51"/>
      <c r="B19" s="22"/>
      <c r="C19" s="22"/>
      <c r="D19" s="22"/>
      <c r="E19" s="23"/>
      <c r="F19" s="24" t="s">
        <v>23</v>
      </c>
      <c r="G19" s="13">
        <v>0</v>
      </c>
      <c r="H19" s="13"/>
      <c r="I19" s="13"/>
      <c r="J19" s="13">
        <v>809</v>
      </c>
      <c r="K19" s="32"/>
      <c r="L19" s="2"/>
      <c r="M19" s="2"/>
    </row>
    <row r="20" spans="1:13" s="1" customFormat="1" ht="12.75">
      <c r="A20" s="51"/>
      <c r="B20" s="22"/>
      <c r="C20" s="22"/>
      <c r="D20" s="22"/>
      <c r="E20" s="23"/>
      <c r="F20" s="24"/>
      <c r="G20" s="13"/>
      <c r="H20" s="13"/>
      <c r="I20" s="13"/>
      <c r="J20" s="13"/>
      <c r="K20" s="32"/>
      <c r="L20" s="2"/>
      <c r="M20" s="2"/>
    </row>
    <row r="21" spans="1:13" s="1" customFormat="1" ht="12.75">
      <c r="A21" s="51"/>
      <c r="B21" s="22"/>
      <c r="C21" s="34"/>
      <c r="D21" s="34"/>
      <c r="E21" s="46"/>
      <c r="F21" s="37" t="s">
        <v>24</v>
      </c>
      <c r="G21" s="12">
        <f>G11+G15</f>
        <v>120334</v>
      </c>
      <c r="H21" s="12" t="e">
        <f>H11+"#"</f>
        <v>#VALUE!</v>
      </c>
      <c r="I21" s="12" t="e">
        <f>I11+"#"</f>
        <v>#VALUE!</v>
      </c>
      <c r="J21" s="12">
        <f>J11+J15</f>
        <v>123355</v>
      </c>
      <c r="K21" s="38">
        <f>J21/G21</f>
        <v>1.0251051240713347</v>
      </c>
      <c r="L21" s="2"/>
      <c r="M21" s="2"/>
    </row>
    <row r="22" spans="1:13" s="1" customFormat="1" ht="12.75">
      <c r="A22" s="52"/>
      <c r="B22" s="22"/>
      <c r="C22" s="22"/>
      <c r="D22" s="22"/>
      <c r="E22" s="23"/>
      <c r="F22" s="37"/>
      <c r="G22" s="13"/>
      <c r="H22" s="13"/>
      <c r="I22" s="13"/>
      <c r="J22" s="13"/>
      <c r="K22" s="32"/>
      <c r="L22" s="2"/>
      <c r="M22" s="2"/>
    </row>
    <row r="23" spans="1:13" s="1" customFormat="1" ht="12.75">
      <c r="A23" s="14">
        <v>3</v>
      </c>
      <c r="B23" s="15">
        <v>3</v>
      </c>
      <c r="C23" s="16"/>
      <c r="D23" s="17"/>
      <c r="E23" s="53"/>
      <c r="F23" s="54" t="s">
        <v>25</v>
      </c>
      <c r="G23" s="55">
        <f>G27+G32+G35</f>
        <v>116408</v>
      </c>
      <c r="H23" s="19"/>
      <c r="I23" s="19"/>
      <c r="J23" s="55">
        <f>J27+J32+J35</f>
        <v>30729</v>
      </c>
      <c r="K23" s="56">
        <f>J23/G23</f>
        <v>0.26397670263212153</v>
      </c>
      <c r="L23" s="2"/>
      <c r="M23" s="2"/>
    </row>
    <row r="24" spans="1:13" s="1" customFormat="1" ht="12.75">
      <c r="A24" s="21"/>
      <c r="B24" s="22"/>
      <c r="C24" s="22"/>
      <c r="D24" s="23"/>
      <c r="E24" s="46"/>
      <c r="F24" s="57"/>
      <c r="G24" s="13"/>
      <c r="H24" s="13"/>
      <c r="I24" s="13"/>
      <c r="J24" s="13"/>
      <c r="K24" s="58"/>
      <c r="L24" s="2"/>
      <c r="M24" s="2"/>
    </row>
    <row r="25" spans="1:13" s="61" customFormat="1" ht="24.75">
      <c r="A25" s="59"/>
      <c r="B25" s="27"/>
      <c r="C25" s="15">
        <v>900</v>
      </c>
      <c r="D25" s="27"/>
      <c r="E25" s="28"/>
      <c r="F25" s="18" t="s">
        <v>26</v>
      </c>
      <c r="G25" s="29">
        <f>G26</f>
        <v>116408</v>
      </c>
      <c r="H25" s="29">
        <f>H26</f>
        <v>0</v>
      </c>
      <c r="I25" s="29">
        <f>I26</f>
        <v>0</v>
      </c>
      <c r="J25" s="29">
        <f>J26</f>
        <v>30729</v>
      </c>
      <c r="K25" s="20">
        <f>J25/G25</f>
        <v>0.26397670263212153</v>
      </c>
      <c r="L25" s="60"/>
      <c r="M25" s="60"/>
    </row>
    <row r="26" spans="1:13" s="67" customFormat="1" ht="24.75">
      <c r="A26" s="62"/>
      <c r="B26" s="63"/>
      <c r="C26" s="40"/>
      <c r="D26" s="41">
        <v>90011</v>
      </c>
      <c r="E26" s="41"/>
      <c r="F26" s="42" t="s">
        <v>27</v>
      </c>
      <c r="G26" s="64">
        <f>G27+G32+G35</f>
        <v>116408</v>
      </c>
      <c r="H26" s="64">
        <f>H27+H32+H35</f>
        <v>0</v>
      </c>
      <c r="I26" s="64">
        <f>I27+I32+I35</f>
        <v>0</v>
      </c>
      <c r="J26" s="64">
        <f>J27+J32+J35</f>
        <v>30729</v>
      </c>
      <c r="K26" s="65">
        <f>J26/G26</f>
        <v>0.26397670263212153</v>
      </c>
      <c r="L26" s="66"/>
      <c r="M26" s="66"/>
    </row>
    <row r="27" spans="1:13" s="1" customFormat="1" ht="12.75">
      <c r="A27" s="51"/>
      <c r="B27" s="22"/>
      <c r="C27" s="22"/>
      <c r="D27" s="68"/>
      <c r="E27" s="23">
        <v>6110</v>
      </c>
      <c r="F27" s="69" t="s">
        <v>28</v>
      </c>
      <c r="G27" s="13">
        <f>SUM(G28:G30)</f>
        <v>44408</v>
      </c>
      <c r="H27" s="13">
        <f>SUM(H28:H30)</f>
        <v>0</v>
      </c>
      <c r="I27" s="13">
        <f>SUM(I28:I30)</f>
        <v>0</v>
      </c>
      <c r="J27" s="13">
        <f>SUM(J28:J30)</f>
        <v>9288</v>
      </c>
      <c r="K27" s="32">
        <f>J27/G27</f>
        <v>0.20915150423347145</v>
      </c>
      <c r="L27" s="2"/>
      <c r="M27" s="2"/>
    </row>
    <row r="28" spans="1:13" s="1" customFormat="1" ht="36.75">
      <c r="A28" s="51"/>
      <c r="B28" s="22"/>
      <c r="C28" s="22"/>
      <c r="D28" s="70"/>
      <c r="E28" s="23"/>
      <c r="F28" s="71" t="s">
        <v>29</v>
      </c>
      <c r="G28" s="13">
        <v>10000</v>
      </c>
      <c r="H28" s="13"/>
      <c r="I28" s="13"/>
      <c r="J28" s="13">
        <v>4880</v>
      </c>
      <c r="K28" s="32">
        <f>J28/G28</f>
        <v>0.488</v>
      </c>
      <c r="L28" s="2"/>
      <c r="M28" s="2"/>
    </row>
    <row r="29" spans="1:13" s="1" customFormat="1" ht="24.75">
      <c r="A29" s="51"/>
      <c r="B29" s="22"/>
      <c r="C29" s="22"/>
      <c r="D29" s="22"/>
      <c r="E29" s="23"/>
      <c r="F29" s="69" t="s">
        <v>30</v>
      </c>
      <c r="G29" s="13">
        <v>30000</v>
      </c>
      <c r="H29" s="13"/>
      <c r="I29" s="13"/>
      <c r="J29" s="13">
        <v>0</v>
      </c>
      <c r="K29" s="32">
        <f>J29/G29</f>
        <v>0</v>
      </c>
      <c r="L29" s="2"/>
      <c r="M29" s="2"/>
    </row>
    <row r="30" spans="1:13" s="1" customFormat="1" ht="36.75">
      <c r="A30" s="51"/>
      <c r="B30" s="22"/>
      <c r="C30" s="22"/>
      <c r="D30" s="22"/>
      <c r="E30" s="72"/>
      <c r="F30" s="69" t="s">
        <v>31</v>
      </c>
      <c r="G30" s="13">
        <v>4408</v>
      </c>
      <c r="H30" s="13"/>
      <c r="I30" s="13"/>
      <c r="J30" s="13">
        <v>4408</v>
      </c>
      <c r="K30" s="32">
        <f>J30/G30</f>
        <v>1</v>
      </c>
      <c r="L30" s="2"/>
      <c r="M30" s="2"/>
    </row>
    <row r="31" spans="1:13" s="1" customFormat="1" ht="12.75">
      <c r="A31" s="73"/>
      <c r="B31" s="23"/>
      <c r="C31" s="23"/>
      <c r="D31" s="23"/>
      <c r="E31" s="23"/>
      <c r="F31" s="69"/>
      <c r="G31" s="13"/>
      <c r="H31" s="13"/>
      <c r="I31" s="13"/>
      <c r="J31" s="13"/>
      <c r="K31" s="32"/>
      <c r="L31" s="2"/>
      <c r="M31" s="2"/>
    </row>
    <row r="32" spans="1:13" s="1" customFormat="1" ht="12.75">
      <c r="A32" s="73"/>
      <c r="B32" s="23"/>
      <c r="C32" s="23"/>
      <c r="D32" s="23"/>
      <c r="E32" s="23">
        <v>4270</v>
      </c>
      <c r="F32" s="69" t="s">
        <v>32</v>
      </c>
      <c r="G32" s="13">
        <f>G33</f>
        <v>10000</v>
      </c>
      <c r="H32" s="13">
        <f>H33</f>
        <v>0</v>
      </c>
      <c r="I32" s="13">
        <f>I33</f>
        <v>0</v>
      </c>
      <c r="J32" s="13">
        <f>J33</f>
        <v>5674</v>
      </c>
      <c r="K32" s="32">
        <f>J32/G32</f>
        <v>0.5674</v>
      </c>
      <c r="L32" s="2"/>
      <c r="M32" s="2"/>
    </row>
    <row r="33" spans="1:13" s="1" customFormat="1" ht="12.75">
      <c r="A33" s="73"/>
      <c r="B33" s="23"/>
      <c r="C33" s="23"/>
      <c r="D33" s="23"/>
      <c r="E33" s="23"/>
      <c r="F33" s="69" t="s">
        <v>33</v>
      </c>
      <c r="G33" s="13">
        <v>10000</v>
      </c>
      <c r="H33" s="13"/>
      <c r="I33" s="13"/>
      <c r="J33" s="13">
        <v>5674</v>
      </c>
      <c r="K33" s="32">
        <f>J33/G33</f>
        <v>0.5674</v>
      </c>
      <c r="L33" s="2"/>
      <c r="M33" s="2"/>
    </row>
    <row r="34" spans="1:13" s="1" customFormat="1" ht="12.75">
      <c r="A34" s="73"/>
      <c r="B34" s="23"/>
      <c r="C34" s="23"/>
      <c r="D34" s="23"/>
      <c r="E34" s="23"/>
      <c r="F34" s="22"/>
      <c r="G34" s="13"/>
      <c r="H34" s="13"/>
      <c r="I34" s="13"/>
      <c r="J34" s="13"/>
      <c r="K34" s="32"/>
      <c r="L34" s="2"/>
      <c r="M34" s="2"/>
    </row>
    <row r="35" spans="1:13" s="1" customFormat="1" ht="12.75">
      <c r="A35" s="51"/>
      <c r="B35" s="22"/>
      <c r="C35" s="23"/>
      <c r="D35" s="23"/>
      <c r="E35" s="23">
        <v>4300</v>
      </c>
      <c r="F35" s="74" t="s">
        <v>34</v>
      </c>
      <c r="G35" s="13">
        <f>SUM(G36:G40)</f>
        <v>62000</v>
      </c>
      <c r="H35" s="13">
        <f>SUM(H36:H40)</f>
        <v>0</v>
      </c>
      <c r="I35" s="13">
        <f>SUM(I36:I40)</f>
        <v>0</v>
      </c>
      <c r="J35" s="13">
        <f>SUM(J36:J40)</f>
        <v>15767</v>
      </c>
      <c r="K35" s="32">
        <f>J35/G35</f>
        <v>0.2543064516129032</v>
      </c>
      <c r="L35" s="2"/>
      <c r="M35" s="2"/>
    </row>
    <row r="36" spans="1:13" s="1" customFormat="1" ht="12.75">
      <c r="A36" s="73"/>
      <c r="B36" s="23"/>
      <c r="C36" s="23"/>
      <c r="D36" s="23"/>
      <c r="E36" s="23"/>
      <c r="F36" s="74" t="s">
        <v>35</v>
      </c>
      <c r="G36" s="13">
        <v>8000</v>
      </c>
      <c r="H36" s="13"/>
      <c r="I36" s="13"/>
      <c r="J36" s="13">
        <v>2451</v>
      </c>
      <c r="K36" s="32">
        <f>J36/G36</f>
        <v>0.306375</v>
      </c>
      <c r="L36" s="2"/>
      <c r="M36" s="2"/>
    </row>
    <row r="37" spans="1:13" s="1" customFormat="1" ht="12.75">
      <c r="A37" s="73"/>
      <c r="B37" s="23"/>
      <c r="C37" s="23"/>
      <c r="D37" s="23"/>
      <c r="E37" s="23"/>
      <c r="F37" s="74" t="s">
        <v>36</v>
      </c>
      <c r="G37" s="13">
        <v>3000</v>
      </c>
      <c r="H37" s="13"/>
      <c r="I37" s="13"/>
      <c r="J37" s="13">
        <v>2001</v>
      </c>
      <c r="K37" s="32">
        <f>J37/G37</f>
        <v>0.667</v>
      </c>
      <c r="L37" s="2"/>
      <c r="M37" s="2"/>
    </row>
    <row r="38" spans="1:13" s="1" customFormat="1" ht="12.75">
      <c r="A38" s="73"/>
      <c r="B38" s="23"/>
      <c r="C38" s="23"/>
      <c r="D38" s="23"/>
      <c r="E38" s="23"/>
      <c r="F38" s="74" t="s">
        <v>37</v>
      </c>
      <c r="G38" s="13">
        <v>12000</v>
      </c>
      <c r="H38" s="13"/>
      <c r="I38" s="13"/>
      <c r="J38" s="13">
        <v>7320</v>
      </c>
      <c r="K38" s="32">
        <f>J38/G38</f>
        <v>0.61</v>
      </c>
      <c r="L38" s="2"/>
      <c r="M38" s="2"/>
    </row>
    <row r="39" spans="1:13" s="1" customFormat="1" ht="12.75">
      <c r="A39" s="73"/>
      <c r="B39" s="23"/>
      <c r="C39" s="23"/>
      <c r="D39" s="23"/>
      <c r="E39" s="23"/>
      <c r="F39" s="75" t="s">
        <v>38</v>
      </c>
      <c r="G39" s="50">
        <v>4000</v>
      </c>
      <c r="H39" s="13"/>
      <c r="I39" s="13"/>
      <c r="J39" s="13">
        <v>3995</v>
      </c>
      <c r="K39" s="32">
        <f>J39/G39</f>
        <v>0.99875</v>
      </c>
      <c r="L39" s="2"/>
      <c r="M39" s="2"/>
    </row>
    <row r="40" spans="1:13" s="1" customFormat="1" ht="72.75">
      <c r="A40" s="73"/>
      <c r="B40" s="23"/>
      <c r="C40" s="23"/>
      <c r="D40" s="23"/>
      <c r="E40" s="23"/>
      <c r="F40" s="69" t="s">
        <v>39</v>
      </c>
      <c r="G40" s="50">
        <v>35000</v>
      </c>
      <c r="H40" s="12"/>
      <c r="I40" s="12"/>
      <c r="J40" s="13">
        <v>0</v>
      </c>
      <c r="K40" s="32">
        <f>J40/G40</f>
        <v>0</v>
      </c>
      <c r="L40" s="2"/>
      <c r="M40" s="2"/>
    </row>
    <row r="41" spans="1:13" s="1" customFormat="1" ht="12.75">
      <c r="A41" s="76"/>
      <c r="B41" s="23"/>
      <c r="C41" s="23"/>
      <c r="D41" s="23"/>
      <c r="E41" s="23"/>
      <c r="F41" s="22"/>
      <c r="G41" s="13"/>
      <c r="H41" s="13"/>
      <c r="I41" s="13"/>
      <c r="J41" s="13"/>
      <c r="K41" s="32"/>
      <c r="L41" s="2"/>
      <c r="M41" s="2"/>
    </row>
    <row r="42" spans="1:13" s="1" customFormat="1" ht="24.75">
      <c r="A42" s="77">
        <v>4</v>
      </c>
      <c r="B42" s="53">
        <v>4</v>
      </c>
      <c r="C42" s="17"/>
      <c r="D42" s="17"/>
      <c r="E42" s="17"/>
      <c r="F42" s="18" t="s">
        <v>40</v>
      </c>
      <c r="G42" s="19">
        <f>G21-G23</f>
        <v>3926</v>
      </c>
      <c r="H42" s="19" t="e">
        <f>H21-"#"</f>
        <v>#VALUE!</v>
      </c>
      <c r="I42" s="19" t="e">
        <f>I21-"#"</f>
        <v>#VALUE!</v>
      </c>
      <c r="J42" s="19">
        <f>J21-J23</f>
        <v>92626</v>
      </c>
      <c r="K42" s="20">
        <f>J42/G42</f>
        <v>23.592969943963322</v>
      </c>
      <c r="L42" s="2"/>
      <c r="M42" s="2"/>
    </row>
    <row r="43" spans="1:11" s="1" customFormat="1" ht="12.75">
      <c r="A43" s="78"/>
      <c r="B43" s="79"/>
      <c r="C43" s="79"/>
      <c r="D43" s="79"/>
      <c r="E43" s="79"/>
      <c r="F43" s="11" t="s">
        <v>41</v>
      </c>
      <c r="G43" s="80">
        <f>G42+G23</f>
        <v>120334</v>
      </c>
      <c r="H43" s="11"/>
      <c r="I43" s="11"/>
      <c r="J43" s="80">
        <f>J42+J23</f>
        <v>123355</v>
      </c>
      <c r="K43" s="25">
        <f>J43/G43</f>
        <v>1.0251051240713347</v>
      </c>
    </row>
  </sheetData>
  <mergeCells count="5">
    <mergeCell ref="G1:K1"/>
    <mergeCell ref="G2:K2"/>
    <mergeCell ref="G3:K3"/>
    <mergeCell ref="A5:K5"/>
    <mergeCell ref="A6:K6"/>
  </mergeCells>
  <printOptions/>
  <pageMargins left="1.3777777777777778" right="0.7875" top="0.9840277777777778" bottom="0.9840277777777778" header="0.5" footer="0.5"/>
  <pageSetup cellComments="atEnd" fitToHeight="0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Zbigniew Wojtyło</cp:lastModifiedBy>
  <cp:lastPrinted>2005-03-23T12:29:40Z</cp:lastPrinted>
  <dcterms:created xsi:type="dcterms:W3CDTF">2002-10-29T13:03:50Z</dcterms:created>
  <dcterms:modified xsi:type="dcterms:W3CDTF">2005-03-22T20:23:18Z</dcterms:modified>
  <cp:category/>
  <cp:version/>
  <cp:contentType/>
  <cp:contentStatus/>
  <cp:revision>9</cp:revision>
</cp:coreProperties>
</file>