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west_" sheetId="1" r:id="rId1"/>
    <sheet name="Arkusz1" sheetId="2" state="hidden" r:id="rId2"/>
    <sheet name="GFOSiGW" sheetId="3" state="hidden" r:id="rId3"/>
  </sheets>
  <definedNames>
    <definedName name="_xlnm.Print_Area" localSheetId="0">'inwest_'!$A$1:$G$141</definedName>
    <definedName name="_xlnm.Print_Titles" localSheetId="0">'inwest_'!$8:$9</definedName>
  </definedNames>
  <calcPr fullCalcOnLoad="1"/>
</workbook>
</file>

<file path=xl/sharedStrings.xml><?xml version="1.0" encoding="utf-8"?>
<sst xmlns="http://schemas.openxmlformats.org/spreadsheetml/2006/main" count="153" uniqueCount="111">
  <si>
    <t>Załącznik Nr 3 do sprawozdania Burmistrza Miasta Kuźnia Raciborska z wykonania budżetu gminy za 2005 rok</t>
  </si>
  <si>
    <t xml:space="preserve">WYKONANIE WYDATKÓW MAJĄTKOWYCH W  2005r. </t>
  </si>
  <si>
    <t>(w złotych)</t>
  </si>
  <si>
    <t>Lp.</t>
  </si>
  <si>
    <t>Dział</t>
  </si>
  <si>
    <t>Rozdział</t>
  </si>
  <si>
    <t>Nazwa</t>
  </si>
  <si>
    <t>Plan po zmianach</t>
  </si>
  <si>
    <t>Wykonanie</t>
  </si>
  <si>
    <t>%</t>
  </si>
  <si>
    <t>1.</t>
  </si>
  <si>
    <t>010</t>
  </si>
  <si>
    <t xml:space="preserve">Rolnictwo i łowiectwo </t>
  </si>
  <si>
    <t>01010</t>
  </si>
  <si>
    <t>Infrastruktura wodociągowa i sanitacyjna wsi:</t>
  </si>
  <si>
    <t>* Wydatki majątkowe:</t>
  </si>
  <si>
    <t>część opisowa</t>
  </si>
  <si>
    <t>1. Budowa sieci wodociągowej w miejscowości  Rudy, przysiółek Biały Dwór</t>
  </si>
  <si>
    <t>2. Budowa sieci wodociągowej połączenie sieci wodociągowej przy ul. Browarnej w Kuźni Raciborska z siecią wodociągową przy ul. Fabrycznej w miejscowości Budziska</t>
  </si>
  <si>
    <t>3.Budowa uzupełniającej sieci wodociągowej - ul. Sportowa w miejscowości Ruda Kozielska</t>
  </si>
  <si>
    <t>4. Budowa uzupełniającej sieci wodociągowej - ul. Dąbrowskiego w miejscowości Siedliska</t>
  </si>
  <si>
    <t>2.</t>
  </si>
  <si>
    <t>600</t>
  </si>
  <si>
    <t>Transport i łączność</t>
  </si>
  <si>
    <t>Drogi publiczne gminne</t>
  </si>
  <si>
    <t>1. Budowa odcinka drogi gminnej "do Mirka" w miejscowości Turze</t>
  </si>
  <si>
    <t>2. Modernizacja ul. Wypoczynkowej w miejscowości Jankowice</t>
  </si>
  <si>
    <t>3. Opracowanie dokumentacji technicznej na budowę ul. Szybki w miejscowości Rudy</t>
  </si>
  <si>
    <t>4.Opracowanie dokumentacji technicznej na budowę ul. Biały Dwór w miejscowości Rudy</t>
  </si>
  <si>
    <t>5. Modernizacja centrum wsi Turze</t>
  </si>
  <si>
    <t>6. Modernizacja centrum wsi Rudy</t>
  </si>
  <si>
    <t>3.</t>
  </si>
  <si>
    <t>Gospodarka mieszkaniowa</t>
  </si>
  <si>
    <t>Gospodarka gruntami i nieruchomościami</t>
  </si>
  <si>
    <t xml:space="preserve">1. Wykupy gruntów </t>
  </si>
  <si>
    <t>2. Wykup gruntu i budynku sklepu pod Świetlice Wiejską w miejscowości Ruda</t>
  </si>
  <si>
    <t>4.</t>
  </si>
  <si>
    <t>Administracja publiczna</t>
  </si>
  <si>
    <t>Urzędy gmin (miast i miast na prawach powiatu)</t>
  </si>
  <si>
    <t>1. Informatyzacja Urzędu Miejskiego</t>
  </si>
  <si>
    <t>2. Modernizacja wewnętrzna instalacji c.o. wraz z rozbudową magazynu paliwa</t>
  </si>
  <si>
    <t>3. Zakup samochodu służbowego</t>
  </si>
  <si>
    <t>5.</t>
  </si>
  <si>
    <t>Bezpieczeństwo publiczne i ochrona przeciwpożarowa</t>
  </si>
  <si>
    <t>Komendy wojewódzkie Policji</t>
  </si>
  <si>
    <t>* Wydatki majątkowe</t>
  </si>
  <si>
    <t>1.Dofinansowanie zakupu samochodu dla Posterunku Policji w Kuźni Raciborskiej (wpłata na Fundusz Wsparcia Policji)</t>
  </si>
  <si>
    <t>Ochotnicze straże pożarne</t>
  </si>
  <si>
    <t>1. Modernizacja i rozbudowa budynku OSP Budziska</t>
  </si>
  <si>
    <t>2. Projekt techniczny zabezpieczenia budynku OSP Kuźnia Raciborska</t>
  </si>
  <si>
    <t>Obrona cywilna</t>
  </si>
  <si>
    <t>1. Zakup i instalacja systemu urządzeń radiowych RSWS w jednostkach OSP - OSP Budziska</t>
  </si>
  <si>
    <t>6.</t>
  </si>
  <si>
    <t>Oświata i wychowanie</t>
  </si>
  <si>
    <t>Szkoły podstawowe</t>
  </si>
  <si>
    <t>w tym:</t>
  </si>
  <si>
    <t>Szkoła Podstawowa w miejscowości Kuźnia Raciborska</t>
  </si>
  <si>
    <t xml:space="preserve">1. Modernizacja kotłowni i instalacji centralnego ogrzewania </t>
  </si>
  <si>
    <t>Przedszkola:</t>
  </si>
  <si>
    <t>Przedszkole Nr 1 w Kuźni Raciborskiej</t>
  </si>
  <si>
    <t xml:space="preserve">1. Zakup patelni elektrycznej </t>
  </si>
  <si>
    <t xml:space="preserve">2. Dokumentacja techniczna na zadanie inwestycyjne p.n. "Wymiana kotła węglowego wraz z dostosowaniem pomieszczeń kotłowni do obowiązujących przepisów technicznych". </t>
  </si>
  <si>
    <t>Przedszkole Nr 2 w Kuźni Raciborskiej</t>
  </si>
  <si>
    <t>Gimnazja:</t>
  </si>
  <si>
    <t>Gimnazjum Rudy</t>
  </si>
  <si>
    <t>*Wydatki majątkowe:</t>
  </si>
  <si>
    <t>1.Budowa hali sportowej wraz z zapleczem technicznym przy ZSO w miejscowości Rudy</t>
  </si>
  <si>
    <t>Gimnazjum w Kuźni Raciborskiej</t>
  </si>
  <si>
    <t xml:space="preserve">1. Termomodernizacja przegród zewnętrznych i wymiana stolarki w obiektach ZSOiT przy ul. Piaskowej w Kuźni Raciborskiej </t>
  </si>
  <si>
    <t>Zespoły obsługi ekonomiczno-administracyjnej szkół</t>
  </si>
  <si>
    <t>1. Zakup komputera z oprogramowaniem</t>
  </si>
  <si>
    <t>7.</t>
  </si>
  <si>
    <t>851</t>
  </si>
  <si>
    <t>Ochrona zdrowia</t>
  </si>
  <si>
    <t>85121</t>
  </si>
  <si>
    <t>Lecznictwo ambulatoryjne</t>
  </si>
  <si>
    <t>1. Dokumentacja techniczna na zadanie inwestycyjne p.n. "Budowa kotłowni olejowej w budynku Ośrodka Zdrowia przy ul. Klasztornej w miejscowości Kuźnia Raciborska"</t>
  </si>
  <si>
    <t>2. Dokumentacja techniczna na zadanie inwestycyjne p.n. "Adaptacja budynku gminnego przy ul. Kościelnej w miejscowości Turze na Wiejski Ośrodek Zdrowia".</t>
  </si>
  <si>
    <t>8.</t>
  </si>
  <si>
    <t>Pomoc społeczna</t>
  </si>
  <si>
    <t>Ośrodki pomocy społecznej</t>
  </si>
  <si>
    <t xml:space="preserve">1. Zakup licencji programu EXEL i WORD - 3 stanowiska. </t>
  </si>
  <si>
    <t>9.</t>
  </si>
  <si>
    <t>854</t>
  </si>
  <si>
    <t>Edukacyjna opieka wychowawcza</t>
  </si>
  <si>
    <t>85401</t>
  </si>
  <si>
    <t xml:space="preserve">Świetlice szkolne </t>
  </si>
  <si>
    <t>Świetlica przy Szkole Podstawowej w Kuźni Raciborskiej</t>
  </si>
  <si>
    <t>1. Zakup zmywarki do naczyń z funkcją wyparzania</t>
  </si>
  <si>
    <t>Świetlica przy ZSO w miejscowości Rudy</t>
  </si>
  <si>
    <t>1. Zakup obieraczki do ziemniaków</t>
  </si>
  <si>
    <t>10.</t>
  </si>
  <si>
    <t>Gospodarka komunalna i ochrona środowiska</t>
  </si>
  <si>
    <t>Oświetlenie ulic, placów i dróg</t>
  </si>
  <si>
    <t>1. Budowa sieci oświetlenia ulicznego Turze-Siedliska-Budziska. Etap III (odcinek Budziska-Turze)</t>
  </si>
  <si>
    <t>2. Dobudowa punktów oświetlenia ulicznego na terenie gminy</t>
  </si>
  <si>
    <t>Pozostała działalność</t>
  </si>
  <si>
    <t>Wydatki majątkowe:</t>
  </si>
  <si>
    <t>1. Budowa sieci wodociągowej - do osady "Górna Huta" w miejscowości Kuźnia Raciborska</t>
  </si>
  <si>
    <t>2. Zabudowa skrzynki elektrycznej w Parku Dębina w miejscowości Kuźnia Raciborska</t>
  </si>
  <si>
    <t>3. Wykonanie zadaszenia w Parku Dębina w miejscowości Kuźnia Raciborska</t>
  </si>
  <si>
    <t>11.</t>
  </si>
  <si>
    <t>Kultura i ochrona dziedzictwa narodowego</t>
  </si>
  <si>
    <t>1. Zakup lokomotywy dla Stacji Wąskotorowej w Rudach</t>
  </si>
  <si>
    <t>12.</t>
  </si>
  <si>
    <t>Kultura fizyczna i sport</t>
  </si>
  <si>
    <t>92601</t>
  </si>
  <si>
    <t>Obiekty sportowe</t>
  </si>
  <si>
    <t>1. Zabudowa skrzynki elektrycznej na boisku LKS Rudy w miejscowości Rudy</t>
  </si>
  <si>
    <t>Razem wydatki majątkowe</t>
  </si>
  <si>
    <t>Zał.Nr......do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</si>
</sst>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%"/>
    <numFmt numFmtId="166" formatCode="@"/>
    <numFmt numFmtId="167" formatCode="#,##0"/>
    <numFmt numFmtId="168" formatCode="_-* #,##0.00\ _z_ł_-;\-* #,##0.00\ _z_ł_-;_-* \-??\ _z_ł_-;_-@_-"/>
  </numFmts>
  <fonts count="8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2"/>
    </font>
    <font>
      <b/>
      <sz val="8"/>
      <name val="Arial CE"/>
      <family val="2"/>
    </font>
    <font>
      <b/>
      <sz val="10"/>
      <name val="Arial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5">
    <xf numFmtId="164" fontId="0" fillId="0" borderId="0" xfId="0" applyAlignment="1">
      <alignment/>
    </xf>
    <xf numFmtId="164" fontId="0" fillId="0" borderId="0" xfId="0" applyAlignment="1">
      <alignment vertical="center" wrapText="1"/>
    </xf>
    <xf numFmtId="164" fontId="0" fillId="0" borderId="0" xfId="0" applyBorder="1" applyAlignment="1">
      <alignment vertical="center" wrapText="1"/>
    </xf>
    <xf numFmtId="165" fontId="0" fillId="0" borderId="0" xfId="0" applyNumberFormat="1" applyBorder="1" applyAlignment="1">
      <alignment vertical="center" wrapText="1"/>
    </xf>
    <xf numFmtId="164" fontId="2" fillId="2" borderId="0" xfId="0" applyFont="1" applyFill="1" applyBorder="1" applyAlignment="1">
      <alignment horizontal="right" vertical="center" wrapText="1"/>
    </xf>
    <xf numFmtId="164" fontId="0" fillId="2" borderId="0" xfId="0" applyFill="1" applyAlignment="1">
      <alignment vertical="center" wrapText="1"/>
    </xf>
    <xf numFmtId="164" fontId="2" fillId="2" borderId="0" xfId="0" applyFont="1" applyFill="1" applyBorder="1" applyAlignment="1">
      <alignment horizontal="center" vertical="center" wrapText="1"/>
    </xf>
    <xf numFmtId="164" fontId="2" fillId="2" borderId="0" xfId="0" applyFont="1" applyFill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center" vertical="center" wrapText="1"/>
    </xf>
    <xf numFmtId="167" fontId="3" fillId="2" borderId="1" xfId="0" applyNumberFormat="1" applyFont="1" applyFill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4" fontId="3" fillId="0" borderId="0" xfId="0" applyFont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6" fontId="2" fillId="3" borderId="1" xfId="0" applyNumberFormat="1" applyFont="1" applyFill="1" applyBorder="1" applyAlignment="1">
      <alignment vertical="center" wrapText="1"/>
    </xf>
    <xf numFmtId="166" fontId="2" fillId="3" borderId="1" xfId="0" applyNumberFormat="1" applyFont="1" applyFill="1" applyBorder="1" applyAlignment="1">
      <alignment horizontal="center" vertical="center" wrapText="1"/>
    </xf>
    <xf numFmtId="164" fontId="2" fillId="3" borderId="1" xfId="0" applyFont="1" applyFill="1" applyBorder="1" applyAlignment="1">
      <alignment vertical="center" wrapText="1"/>
    </xf>
    <xf numFmtId="167" fontId="2" fillId="3" borderId="1" xfId="0" applyNumberFormat="1" applyFont="1" applyFill="1" applyBorder="1" applyAlignment="1">
      <alignment horizontal="right" vertical="center" wrapText="1"/>
    </xf>
    <xf numFmtId="167" fontId="2" fillId="3" borderId="1" xfId="0" applyNumberFormat="1" applyFont="1" applyFill="1" applyBorder="1" applyAlignment="1">
      <alignment vertical="center" wrapText="1"/>
    </xf>
    <xf numFmtId="165" fontId="4" fillId="3" borderId="1" xfId="0" applyNumberFormat="1" applyFont="1" applyFill="1" applyBorder="1" applyAlignment="1">
      <alignment horizontal="right" vertical="center" wrapText="1"/>
    </xf>
    <xf numFmtId="164" fontId="2" fillId="3" borderId="0" xfId="0" applyFont="1" applyFill="1" applyBorder="1" applyAlignment="1">
      <alignment vertical="center" wrapText="1"/>
    </xf>
    <xf numFmtId="165" fontId="2" fillId="3" borderId="0" xfId="0" applyNumberFormat="1" applyFont="1" applyFill="1" applyBorder="1" applyAlignment="1">
      <alignment vertical="center" wrapText="1"/>
    </xf>
    <xf numFmtId="164" fontId="2" fillId="3" borderId="0" xfId="0" applyFont="1" applyFill="1" applyAlignment="1">
      <alignment vertical="center" wrapText="1"/>
    </xf>
    <xf numFmtId="166" fontId="2" fillId="0" borderId="1" xfId="0" applyNumberFormat="1" applyFont="1" applyFill="1" applyBorder="1" applyAlignment="1">
      <alignment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 vertical="center" wrapText="1"/>
    </xf>
    <xf numFmtId="167" fontId="2" fillId="0" borderId="1" xfId="0" applyNumberFormat="1" applyFont="1" applyFill="1" applyBorder="1" applyAlignment="1">
      <alignment horizontal="right" vertical="center" wrapText="1"/>
    </xf>
    <xf numFmtId="167" fontId="2" fillId="0" borderId="1" xfId="0" applyNumberFormat="1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right" vertical="center" wrapText="1"/>
    </xf>
    <xf numFmtId="164" fontId="2" fillId="0" borderId="0" xfId="0" applyFont="1" applyFill="1" applyBorder="1" applyAlignment="1">
      <alignment vertical="center" wrapText="1"/>
    </xf>
    <xf numFmtId="165" fontId="2" fillId="0" borderId="0" xfId="0" applyNumberFormat="1" applyFont="1" applyFill="1" applyBorder="1" applyAlignment="1">
      <alignment vertical="center" wrapText="1"/>
    </xf>
    <xf numFmtId="164" fontId="2" fillId="0" borderId="0" xfId="0" applyFont="1" applyFill="1" applyAlignment="1">
      <alignment vertical="center" wrapText="1"/>
    </xf>
    <xf numFmtId="166" fontId="5" fillId="2" borderId="1" xfId="0" applyNumberFormat="1" applyFont="1" applyFill="1" applyBorder="1" applyAlignment="1">
      <alignment horizontal="right" vertical="center" wrapText="1"/>
    </xf>
    <xf numFmtId="164" fontId="5" fillId="2" borderId="1" xfId="0" applyFont="1" applyFill="1" applyBorder="1" applyAlignment="1">
      <alignment horizontal="left" vertical="center" wrapText="1"/>
    </xf>
    <xf numFmtId="167" fontId="5" fillId="2" borderId="1" xfId="15" applyNumberFormat="1" applyFont="1" applyFill="1" applyBorder="1" applyAlignment="1" applyProtection="1">
      <alignment horizontal="right" vertical="center" wrapText="1"/>
      <protection/>
    </xf>
    <xf numFmtId="167" fontId="0" fillId="2" borderId="1" xfId="0" applyNumberFormat="1" applyFill="1" applyBorder="1" applyAlignment="1">
      <alignment horizontal="right" vertical="center" wrapText="1"/>
    </xf>
    <xf numFmtId="165" fontId="1" fillId="2" borderId="1" xfId="0" applyNumberFormat="1" applyFont="1" applyFill="1" applyBorder="1" applyAlignment="1">
      <alignment horizontal="right" vertical="center" wrapText="1"/>
    </xf>
    <xf numFmtId="167" fontId="0" fillId="2" borderId="0" xfId="0" applyNumberFormat="1" applyFill="1" applyBorder="1" applyAlignment="1">
      <alignment horizontal="right" vertical="center" wrapText="1"/>
    </xf>
    <xf numFmtId="165" fontId="1" fillId="2" borderId="0" xfId="0" applyNumberFormat="1" applyFont="1" applyFill="1" applyBorder="1" applyAlignment="1">
      <alignment horizontal="right" vertical="center" wrapText="1"/>
    </xf>
    <xf numFmtId="166" fontId="0" fillId="2" borderId="1" xfId="0" applyNumberFormat="1" applyFill="1" applyBorder="1" applyAlignment="1">
      <alignment horizontal="right" vertical="center" wrapText="1"/>
    </xf>
    <xf numFmtId="164" fontId="0" fillId="2" borderId="1" xfId="0" applyFont="1" applyFill="1" applyBorder="1" applyAlignment="1">
      <alignment horizontal="left" vertical="center" wrapText="1"/>
    </xf>
    <xf numFmtId="167" fontId="0" fillId="2" borderId="1" xfId="15" applyNumberFormat="1" applyFont="1" applyFill="1" applyBorder="1" applyAlignment="1" applyProtection="1">
      <alignment horizontal="right" vertical="center" wrapText="1"/>
      <protection/>
    </xf>
    <xf numFmtId="167" fontId="1" fillId="2" borderId="1" xfId="0" applyNumberFormat="1" applyFont="1" applyFill="1" applyBorder="1" applyAlignment="1">
      <alignment horizontal="right" vertical="center" wrapText="1"/>
    </xf>
    <xf numFmtId="167" fontId="1" fillId="2" borderId="0" xfId="0" applyNumberFormat="1" applyFont="1" applyFill="1" applyBorder="1" applyAlignment="1">
      <alignment horizontal="right" vertical="center" wrapText="1"/>
    </xf>
    <xf numFmtId="166" fontId="0" fillId="2" borderId="1" xfId="0" applyNumberFormat="1" applyFont="1" applyFill="1" applyBorder="1" applyAlignment="1">
      <alignment horizontal="center" vertical="center" wrapText="1"/>
    </xf>
    <xf numFmtId="167" fontId="1" fillId="2" borderId="1" xfId="15" applyNumberFormat="1" applyFont="1" applyFill="1" applyBorder="1" applyAlignment="1" applyProtection="1">
      <alignment horizontal="right" vertical="center" wrapText="1"/>
      <protection/>
    </xf>
    <xf numFmtId="167" fontId="1" fillId="2" borderId="0" xfId="15" applyNumberFormat="1" applyFont="1" applyFill="1" applyBorder="1" applyAlignment="1" applyProtection="1">
      <alignment horizontal="right" vertical="center" wrapText="1"/>
      <protection/>
    </xf>
    <xf numFmtId="164" fontId="0" fillId="2" borderId="1" xfId="0" applyFill="1" applyBorder="1" applyAlignment="1">
      <alignment vertical="center" wrapText="1"/>
    </xf>
    <xf numFmtId="167" fontId="0" fillId="2" borderId="1" xfId="0" applyNumberFormat="1" applyFill="1" applyBorder="1" applyAlignment="1">
      <alignment vertical="center" wrapText="1"/>
    </xf>
    <xf numFmtId="166" fontId="2" fillId="3" borderId="1" xfId="0" applyNumberFormat="1" applyFont="1" applyFill="1" applyBorder="1" applyAlignment="1">
      <alignment horizontal="right" vertical="center" wrapText="1"/>
    </xf>
    <xf numFmtId="164" fontId="2" fillId="3" borderId="0" xfId="0" applyFont="1" applyFill="1" applyBorder="1" applyAlignment="1">
      <alignment vertical="center" wrapText="1"/>
    </xf>
    <xf numFmtId="165" fontId="2" fillId="3" borderId="0" xfId="0" applyNumberFormat="1" applyFont="1" applyFill="1" applyBorder="1" applyAlignment="1">
      <alignment vertical="center" wrapText="1"/>
    </xf>
    <xf numFmtId="164" fontId="2" fillId="3" borderId="0" xfId="0" applyFont="1" applyFill="1" applyAlignment="1">
      <alignment vertical="center" wrapText="1"/>
    </xf>
    <xf numFmtId="166" fontId="2" fillId="0" borderId="1" xfId="0" applyNumberFormat="1" applyFont="1" applyFill="1" applyBorder="1" applyAlignment="1">
      <alignment horizontal="right" vertical="center" wrapText="1"/>
    </xf>
    <xf numFmtId="164" fontId="2" fillId="0" borderId="0" xfId="0" applyFont="1" applyFill="1" applyBorder="1" applyAlignment="1">
      <alignment vertical="center" wrapText="1"/>
    </xf>
    <xf numFmtId="165" fontId="2" fillId="0" borderId="0" xfId="0" applyNumberFormat="1" applyFont="1" applyFill="1" applyBorder="1" applyAlignment="1">
      <alignment vertical="center" wrapText="1"/>
    </xf>
    <xf numFmtId="164" fontId="2" fillId="0" borderId="0" xfId="0" applyFont="1" applyFill="1" applyAlignment="1">
      <alignment vertical="center" wrapText="1"/>
    </xf>
    <xf numFmtId="167" fontId="5" fillId="2" borderId="1" xfId="0" applyNumberFormat="1" applyFont="1" applyFill="1" applyBorder="1" applyAlignment="1">
      <alignment horizontal="right" vertical="center" wrapText="1"/>
    </xf>
    <xf numFmtId="166" fontId="0" fillId="2" borderId="1" xfId="0" applyNumberFormat="1" applyFill="1" applyBorder="1" applyAlignment="1">
      <alignment horizontal="center" vertical="center" wrapText="1"/>
    </xf>
    <xf numFmtId="164" fontId="2" fillId="3" borderId="1" xfId="0" applyFont="1" applyFill="1" applyBorder="1" applyAlignment="1">
      <alignment horizontal="left" vertical="center" wrapText="1"/>
    </xf>
    <xf numFmtId="164" fontId="6" fillId="3" borderId="0" xfId="0" applyFont="1" applyFill="1" applyBorder="1" applyAlignment="1">
      <alignment vertical="center" wrapText="1"/>
    </xf>
    <xf numFmtId="165" fontId="6" fillId="3" borderId="0" xfId="0" applyNumberFormat="1" applyFont="1" applyFill="1" applyBorder="1" applyAlignment="1">
      <alignment vertical="center" wrapText="1"/>
    </xf>
    <xf numFmtId="164" fontId="6" fillId="3" borderId="0" xfId="0" applyFont="1" applyFill="1" applyAlignment="1">
      <alignment vertical="center" wrapText="1"/>
    </xf>
    <xf numFmtId="164" fontId="2" fillId="0" borderId="1" xfId="0" applyFont="1" applyFill="1" applyBorder="1" applyAlignment="1">
      <alignment horizontal="left" vertical="center" wrapText="1"/>
    </xf>
    <xf numFmtId="164" fontId="6" fillId="0" borderId="0" xfId="0" applyFont="1" applyFill="1" applyBorder="1" applyAlignment="1">
      <alignment vertical="center" wrapText="1"/>
    </xf>
    <xf numFmtId="165" fontId="6" fillId="0" borderId="0" xfId="0" applyNumberFormat="1" applyFont="1" applyFill="1" applyBorder="1" applyAlignment="1">
      <alignment vertical="center" wrapText="1"/>
    </xf>
    <xf numFmtId="164" fontId="6" fillId="0" borderId="0" xfId="0" applyFont="1" applyFill="1" applyAlignment="1">
      <alignment vertical="center" wrapText="1"/>
    </xf>
    <xf numFmtId="165" fontId="7" fillId="2" borderId="1" xfId="0" applyNumberFormat="1" applyFont="1" applyFill="1" applyBorder="1" applyAlignment="1">
      <alignment horizontal="right" vertical="center" wrapText="1"/>
    </xf>
    <xf numFmtId="164" fontId="5" fillId="0" borderId="0" xfId="0" applyFont="1" applyBorder="1" applyAlignment="1">
      <alignment vertical="center" wrapText="1"/>
    </xf>
    <xf numFmtId="165" fontId="5" fillId="0" borderId="0" xfId="0" applyNumberFormat="1" applyFont="1" applyBorder="1" applyAlignment="1">
      <alignment vertical="center" wrapText="1"/>
    </xf>
    <xf numFmtId="164" fontId="5" fillId="0" borderId="0" xfId="0" applyFont="1" applyAlignment="1">
      <alignment vertical="center" wrapText="1"/>
    </xf>
    <xf numFmtId="166" fontId="0" fillId="2" borderId="1" xfId="0" applyNumberFormat="1" applyFill="1" applyBorder="1" applyAlignment="1">
      <alignment vertical="center" wrapText="1"/>
    </xf>
    <xf numFmtId="167" fontId="2" fillId="3" borderId="1" xfId="15" applyNumberFormat="1" applyFont="1" applyFill="1" applyBorder="1" applyAlignment="1" applyProtection="1">
      <alignment horizontal="right" vertical="center" wrapText="1"/>
      <protection/>
    </xf>
    <xf numFmtId="167" fontId="2" fillId="0" borderId="1" xfId="15" applyNumberFormat="1" applyFont="1" applyFill="1" applyBorder="1" applyAlignment="1" applyProtection="1">
      <alignment horizontal="right" vertical="center" wrapText="1"/>
      <protection/>
    </xf>
    <xf numFmtId="166" fontId="0" fillId="2" borderId="2" xfId="0" applyNumberFormat="1" applyFill="1" applyBorder="1" applyAlignment="1">
      <alignment horizontal="center" vertical="center" wrapText="1"/>
    </xf>
    <xf numFmtId="166" fontId="0" fillId="2" borderId="3" xfId="0" applyNumberFormat="1" applyFill="1" applyBorder="1" applyAlignment="1">
      <alignment horizontal="center" vertical="center" wrapText="1"/>
    </xf>
    <xf numFmtId="166" fontId="0" fillId="2" borderId="4" xfId="0" applyNumberFormat="1" applyFill="1" applyBorder="1" applyAlignment="1">
      <alignment horizontal="center" vertical="center" wrapText="1"/>
    </xf>
    <xf numFmtId="166" fontId="0" fillId="2" borderId="5" xfId="0" applyNumberFormat="1" applyFill="1" applyBorder="1" applyAlignment="1">
      <alignment horizontal="center" vertical="center" wrapText="1"/>
    </xf>
    <xf numFmtId="166" fontId="0" fillId="2" borderId="6" xfId="0" applyNumberFormat="1" applyFill="1" applyBorder="1" applyAlignment="1">
      <alignment horizontal="center" vertical="center" wrapText="1"/>
    </xf>
    <xf numFmtId="166" fontId="0" fillId="2" borderId="7" xfId="0" applyNumberForma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64" fontId="0" fillId="2" borderId="1" xfId="0" applyFont="1" applyFill="1" applyBorder="1" applyAlignment="1">
      <alignment vertical="center" wrapText="1"/>
    </xf>
    <xf numFmtId="167" fontId="0" fillId="2" borderId="1" xfId="0" applyNumberFormat="1" applyFont="1" applyFill="1" applyBorder="1" applyAlignment="1">
      <alignment horizontal="right" vertical="center" wrapText="1"/>
    </xf>
    <xf numFmtId="166" fontId="6" fillId="2" borderId="1" xfId="0" applyNumberFormat="1" applyFont="1" applyFill="1" applyBorder="1" applyAlignment="1">
      <alignment horizontal="right" vertical="center" wrapText="1"/>
    </xf>
    <xf numFmtId="166" fontId="5" fillId="2" borderId="1" xfId="0" applyNumberFormat="1" applyFont="1" applyFill="1" applyBorder="1" applyAlignment="1">
      <alignment horizontal="right" vertical="center" wrapText="1"/>
    </xf>
    <xf numFmtId="166" fontId="2" fillId="2" borderId="1" xfId="0" applyNumberFormat="1" applyFont="1" applyFill="1" applyBorder="1" applyAlignment="1">
      <alignment horizontal="right" vertical="center" wrapText="1"/>
    </xf>
    <xf numFmtId="166" fontId="0" fillId="2" borderId="1" xfId="0" applyNumberFormat="1" applyFont="1" applyFill="1" applyBorder="1" applyAlignment="1">
      <alignment horizontal="right" vertical="center" wrapText="1"/>
    </xf>
    <xf numFmtId="164" fontId="0" fillId="2" borderId="1" xfId="0" applyFont="1" applyFill="1" applyBorder="1" applyAlignment="1">
      <alignment horizontal="left" vertical="center" wrapText="1"/>
    </xf>
    <xf numFmtId="166" fontId="0" fillId="2" borderId="1" xfId="0" applyNumberFormat="1" applyFont="1" applyFill="1" applyBorder="1" applyAlignment="1">
      <alignment horizontal="center" vertical="center" wrapText="1"/>
    </xf>
    <xf numFmtId="166" fontId="0" fillId="2" borderId="2" xfId="0" applyNumberFormat="1" applyFont="1" applyFill="1" applyBorder="1" applyAlignment="1">
      <alignment horizontal="center" vertical="center" wrapText="1"/>
    </xf>
    <xf numFmtId="166" fontId="0" fillId="2" borderId="3" xfId="0" applyNumberFormat="1" applyFont="1" applyFill="1" applyBorder="1" applyAlignment="1">
      <alignment horizontal="center" vertical="center" wrapText="1"/>
    </xf>
    <xf numFmtId="166" fontId="0" fillId="2" borderId="4" xfId="0" applyNumberFormat="1" applyFont="1" applyFill="1" applyBorder="1" applyAlignment="1">
      <alignment horizontal="center" vertical="center" wrapText="1"/>
    </xf>
    <xf numFmtId="164" fontId="5" fillId="0" borderId="0" xfId="0" applyFont="1" applyBorder="1" applyAlignment="1">
      <alignment vertical="center" wrapText="1"/>
    </xf>
    <xf numFmtId="165" fontId="5" fillId="0" borderId="0" xfId="0" applyNumberFormat="1" applyFont="1" applyBorder="1" applyAlignment="1">
      <alignment vertical="center" wrapText="1"/>
    </xf>
    <xf numFmtId="164" fontId="5" fillId="0" borderId="0" xfId="0" applyFont="1" applyAlignment="1">
      <alignment vertical="center" wrapText="1"/>
    </xf>
    <xf numFmtId="166" fontId="2" fillId="3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right" vertical="center" wrapText="1"/>
    </xf>
    <xf numFmtId="164" fontId="5" fillId="0" borderId="0" xfId="0" applyFont="1" applyFill="1" applyBorder="1" applyAlignment="1">
      <alignment vertical="center" wrapText="1"/>
    </xf>
    <xf numFmtId="165" fontId="5" fillId="0" borderId="0" xfId="0" applyNumberFormat="1" applyFont="1" applyFill="1" applyBorder="1" applyAlignment="1">
      <alignment vertical="center" wrapText="1"/>
    </xf>
    <xf numFmtId="164" fontId="5" fillId="0" borderId="0" xfId="0" applyFont="1" applyFill="1" applyAlignment="1">
      <alignment vertic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164" fontId="2" fillId="3" borderId="1" xfId="0" applyFont="1" applyFill="1" applyBorder="1" applyAlignment="1">
      <alignment horizontal="left" vertical="center" wrapText="1"/>
    </xf>
    <xf numFmtId="167" fontId="2" fillId="3" borderId="1" xfId="0" applyNumberFormat="1" applyFont="1" applyFill="1" applyBorder="1" applyAlignment="1">
      <alignment horizontal="right" vertical="center" wrapText="1"/>
    </xf>
    <xf numFmtId="164" fontId="2" fillId="0" borderId="1" xfId="0" applyFont="1" applyFill="1" applyBorder="1" applyAlignment="1">
      <alignment horizontal="left" vertical="center" wrapText="1"/>
    </xf>
    <xf numFmtId="167" fontId="2" fillId="0" borderId="1" xfId="0" applyNumberFormat="1" applyFont="1" applyFill="1" applyBorder="1" applyAlignment="1">
      <alignment horizontal="right" vertical="center" wrapText="1"/>
    </xf>
    <xf numFmtId="164" fontId="0" fillId="0" borderId="0" xfId="0" applyFill="1" applyBorder="1" applyAlignment="1">
      <alignment vertical="center" wrapText="1"/>
    </xf>
    <xf numFmtId="165" fontId="0" fillId="0" borderId="0" xfId="0" applyNumberFormat="1" applyFill="1" applyBorder="1" applyAlignment="1">
      <alignment vertical="center" wrapText="1"/>
    </xf>
    <xf numFmtId="164" fontId="0" fillId="0" borderId="0" xfId="0" applyFill="1" applyAlignment="1">
      <alignment vertical="center" wrapText="1"/>
    </xf>
    <xf numFmtId="164" fontId="5" fillId="2" borderId="1" xfId="0" applyFont="1" applyFill="1" applyBorder="1" applyAlignment="1">
      <alignment horizontal="left" vertical="center" wrapText="1"/>
    </xf>
    <xf numFmtId="167" fontId="5" fillId="2" borderId="1" xfId="0" applyNumberFormat="1" applyFont="1" applyFill="1" applyBorder="1" applyAlignment="1">
      <alignment horizontal="right" vertical="center" wrapText="1"/>
    </xf>
    <xf numFmtId="167" fontId="0" fillId="0" borderId="0" xfId="0" applyNumberFormat="1" applyBorder="1" applyAlignment="1">
      <alignment vertical="center" wrapText="1"/>
    </xf>
    <xf numFmtId="166" fontId="0" fillId="0" borderId="1" xfId="0" applyNumberFormat="1" applyBorder="1" applyAlignment="1">
      <alignment vertical="center" wrapText="1"/>
    </xf>
    <xf numFmtId="164" fontId="0" fillId="0" borderId="1" xfId="0" applyBorder="1" applyAlignment="1">
      <alignment vertical="center" wrapText="1"/>
    </xf>
    <xf numFmtId="167" fontId="2" fillId="2" borderId="1" xfId="0" applyNumberFormat="1" applyFont="1" applyFill="1" applyBorder="1" applyAlignment="1">
      <alignment vertical="center" wrapText="1"/>
    </xf>
    <xf numFmtId="164" fontId="6" fillId="0" borderId="0" xfId="0" applyFont="1" applyBorder="1" applyAlignment="1">
      <alignment vertical="center" wrapText="1"/>
    </xf>
    <xf numFmtId="164" fontId="2" fillId="0" borderId="0" xfId="0" applyFont="1" applyBorder="1" applyAlignment="1">
      <alignment vertical="center" wrapText="1"/>
    </xf>
    <xf numFmtId="166" fontId="2" fillId="3" borderId="1" xfId="0" applyNumberFormat="1" applyFont="1" applyFill="1" applyBorder="1" applyAlignment="1">
      <alignment vertical="center" wrapText="1"/>
    </xf>
    <xf numFmtId="164" fontId="2" fillId="3" borderId="1" xfId="0" applyFont="1" applyFill="1" applyBorder="1" applyAlignment="1">
      <alignment vertical="center" wrapText="1"/>
    </xf>
    <xf numFmtId="166" fontId="0" fillId="0" borderId="0" xfId="0" applyNumberFormat="1" applyAlignment="1">
      <alignment vertical="center" wrapText="1"/>
    </xf>
    <xf numFmtId="167" fontId="2" fillId="2" borderId="0" xfId="0" applyNumberFormat="1" applyFont="1" applyFill="1" applyBorder="1" applyAlignment="1">
      <alignment vertical="center" wrapText="1"/>
    </xf>
    <xf numFmtId="164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42"/>
  <sheetViews>
    <sheetView tabSelected="1" workbookViewId="0" topLeftCell="A1">
      <selection activeCell="G7" sqref="G7"/>
    </sheetView>
  </sheetViews>
  <sheetFormatPr defaultColWidth="9.00390625" defaultRowHeight="12.75"/>
  <cols>
    <col min="1" max="1" width="3.875" style="1" customWidth="1"/>
    <col min="2" max="2" width="5.25390625" style="1" customWidth="1"/>
    <col min="3" max="3" width="7.375" style="1" customWidth="1"/>
    <col min="4" max="4" width="34.375" style="1" customWidth="1"/>
    <col min="5" max="5" width="10.00390625" style="1" customWidth="1"/>
    <col min="6" max="6" width="9.375" style="1" customWidth="1"/>
    <col min="7" max="7" width="8.375" style="1" customWidth="1"/>
    <col min="8" max="8" width="9.125" style="2" customWidth="1"/>
    <col min="9" max="9" width="13.625" style="3" customWidth="1"/>
    <col min="10" max="16384" width="9.125" style="1" customWidth="1"/>
  </cols>
  <sheetData>
    <row r="1" spans="1:15" ht="12.75" customHeight="1">
      <c r="A1" s="4" t="s">
        <v>0</v>
      </c>
      <c r="B1" s="4"/>
      <c r="C1" s="4"/>
      <c r="D1" s="4"/>
      <c r="E1" s="4"/>
      <c r="F1" s="4"/>
      <c r="G1" s="4"/>
      <c r="J1" s="2"/>
      <c r="K1" s="2"/>
      <c r="L1" s="2"/>
      <c r="M1" s="2"/>
      <c r="N1" s="2"/>
      <c r="O1" s="2"/>
    </row>
    <row r="2" spans="1:15" ht="12.75" customHeight="1">
      <c r="A2" s="4"/>
      <c r="B2" s="4"/>
      <c r="C2" s="4"/>
      <c r="D2" s="4"/>
      <c r="E2" s="4"/>
      <c r="F2" s="4"/>
      <c r="G2" s="4"/>
      <c r="J2" s="2"/>
      <c r="K2" s="2"/>
      <c r="L2" s="2"/>
      <c r="M2" s="2"/>
      <c r="N2" s="2"/>
      <c r="O2" s="2"/>
    </row>
    <row r="3" spans="1:15" ht="12.75">
      <c r="A3" s="5"/>
      <c r="B3" s="5"/>
      <c r="C3" s="5"/>
      <c r="D3" s="5"/>
      <c r="E3" s="5"/>
      <c r="F3" s="5"/>
      <c r="G3" s="5"/>
      <c r="J3" s="2"/>
      <c r="K3" s="2"/>
      <c r="L3" s="2"/>
      <c r="M3" s="2"/>
      <c r="N3" s="2"/>
      <c r="O3" s="2"/>
    </row>
    <row r="4" spans="1:15" ht="12.75">
      <c r="A4" s="5"/>
      <c r="B4" s="5"/>
      <c r="C4" s="5"/>
      <c r="D4" s="5"/>
      <c r="E4" s="5"/>
      <c r="F4" s="5"/>
      <c r="G4" s="5"/>
      <c r="J4" s="2"/>
      <c r="K4" s="2"/>
      <c r="L4" s="2"/>
      <c r="M4" s="2"/>
      <c r="N4" s="2"/>
      <c r="O4" s="2"/>
    </row>
    <row r="5" spans="1:15" ht="12.75" customHeight="1">
      <c r="A5" s="6" t="s">
        <v>1</v>
      </c>
      <c r="B5" s="6"/>
      <c r="C5" s="6"/>
      <c r="D5" s="6"/>
      <c r="E5" s="6"/>
      <c r="F5" s="6"/>
      <c r="G5" s="6"/>
      <c r="J5" s="2"/>
      <c r="K5" s="2"/>
      <c r="L5" s="2"/>
      <c r="M5" s="2"/>
      <c r="N5" s="2"/>
      <c r="O5" s="2"/>
    </row>
    <row r="6" spans="1:15" ht="12.75" customHeight="1">
      <c r="A6" s="6" t="s">
        <v>2</v>
      </c>
      <c r="B6" s="6"/>
      <c r="C6" s="6"/>
      <c r="D6" s="6"/>
      <c r="E6" s="6"/>
      <c r="F6" s="6"/>
      <c r="G6" s="7"/>
      <c r="J6" s="2"/>
      <c r="K6" s="2"/>
      <c r="L6" s="2"/>
      <c r="M6" s="2"/>
      <c r="N6" s="2"/>
      <c r="O6" s="2"/>
    </row>
    <row r="7" spans="1:15" ht="12.75">
      <c r="A7" s="5"/>
      <c r="B7" s="5"/>
      <c r="C7" s="5"/>
      <c r="D7" s="5"/>
      <c r="E7" s="5"/>
      <c r="F7" s="5"/>
      <c r="G7" s="5"/>
      <c r="J7" s="2"/>
      <c r="K7" s="2"/>
      <c r="L7" s="2"/>
      <c r="M7" s="2"/>
      <c r="N7" s="2"/>
      <c r="O7" s="2"/>
    </row>
    <row r="8" spans="1:15" s="14" customFormat="1" ht="21.75">
      <c r="A8" s="8" t="s">
        <v>3</v>
      </c>
      <c r="B8" s="8" t="s">
        <v>4</v>
      </c>
      <c r="C8" s="8" t="s">
        <v>5</v>
      </c>
      <c r="D8" s="9" t="s">
        <v>6</v>
      </c>
      <c r="E8" s="10" t="s">
        <v>7</v>
      </c>
      <c r="F8" s="11" t="s">
        <v>8</v>
      </c>
      <c r="G8" s="12" t="s">
        <v>9</v>
      </c>
      <c r="H8" s="13"/>
      <c r="I8" s="13"/>
      <c r="J8" s="13"/>
      <c r="K8" s="13"/>
      <c r="L8" s="13"/>
      <c r="M8" s="13"/>
      <c r="N8" s="13"/>
      <c r="O8" s="13"/>
    </row>
    <row r="9" spans="1:15" s="14" customFormat="1" ht="11.25">
      <c r="A9" s="8">
        <v>1</v>
      </c>
      <c r="B9" s="8">
        <v>2</v>
      </c>
      <c r="C9" s="8">
        <v>3</v>
      </c>
      <c r="D9" s="9">
        <v>4</v>
      </c>
      <c r="E9" s="10">
        <v>5</v>
      </c>
      <c r="F9" s="11">
        <v>6</v>
      </c>
      <c r="G9" s="15">
        <v>7</v>
      </c>
      <c r="H9" s="13"/>
      <c r="I9" s="13"/>
      <c r="J9" s="13"/>
      <c r="K9" s="13"/>
      <c r="L9" s="13"/>
      <c r="M9" s="13"/>
      <c r="N9" s="13"/>
      <c r="O9" s="13"/>
    </row>
    <row r="10" spans="1:15" s="14" customFormat="1" ht="10.5">
      <c r="A10" s="8"/>
      <c r="B10" s="8"/>
      <c r="C10" s="8"/>
      <c r="D10" s="9"/>
      <c r="E10" s="10"/>
      <c r="F10" s="11"/>
      <c r="G10" s="15"/>
      <c r="H10" s="13"/>
      <c r="I10" s="13"/>
      <c r="J10" s="13"/>
      <c r="K10" s="13"/>
      <c r="L10" s="13"/>
      <c r="M10" s="13"/>
      <c r="N10" s="13"/>
      <c r="O10" s="13"/>
    </row>
    <row r="11" spans="1:15" s="24" customFormat="1" ht="12.75">
      <c r="A11" s="16" t="s">
        <v>10</v>
      </c>
      <c r="B11" s="17" t="s">
        <v>11</v>
      </c>
      <c r="C11" s="17"/>
      <c r="D11" s="18" t="s">
        <v>12</v>
      </c>
      <c r="E11" s="19">
        <f>SUM(E13)</f>
        <v>280944</v>
      </c>
      <c r="F11" s="20">
        <f>F13</f>
        <v>270416</v>
      </c>
      <c r="G11" s="21">
        <f aca="true" t="shared" si="0" ref="G11:G18">F11/E11</f>
        <v>0.9625263397687795</v>
      </c>
      <c r="H11" s="22"/>
      <c r="I11" s="23"/>
      <c r="J11" s="22"/>
      <c r="K11" s="22"/>
      <c r="L11" s="22"/>
      <c r="M11" s="22"/>
      <c r="N11" s="22"/>
      <c r="O11" s="22"/>
    </row>
    <row r="12" spans="1:15" s="33" customFormat="1" ht="12.75">
      <c r="A12" s="25"/>
      <c r="B12" s="26"/>
      <c r="C12" s="26"/>
      <c r="D12" s="27"/>
      <c r="E12" s="28"/>
      <c r="F12" s="29"/>
      <c r="G12" s="30"/>
      <c r="H12" s="31"/>
      <c r="I12" s="32"/>
      <c r="J12" s="31"/>
      <c r="K12" s="31"/>
      <c r="L12" s="31"/>
      <c r="M12" s="31"/>
      <c r="N12" s="31"/>
      <c r="O12" s="31"/>
    </row>
    <row r="13" spans="1:15" ht="24.75">
      <c r="A13" s="34"/>
      <c r="B13" s="34"/>
      <c r="C13" s="34" t="s">
        <v>13</v>
      </c>
      <c r="D13" s="35" t="s">
        <v>14</v>
      </c>
      <c r="E13" s="36">
        <f>SUM(E14)</f>
        <v>280944</v>
      </c>
      <c r="F13" s="37">
        <f>SUM(F14)</f>
        <v>270416</v>
      </c>
      <c r="G13" s="38">
        <f t="shared" si="0"/>
        <v>0.9625263397687795</v>
      </c>
      <c r="H13" s="39"/>
      <c r="I13" s="40"/>
      <c r="J13" s="2"/>
      <c r="K13" s="2"/>
      <c r="L13" s="2"/>
      <c r="M13" s="2"/>
      <c r="N13" s="2"/>
      <c r="O13" s="2"/>
    </row>
    <row r="14" spans="1:15" ht="12.75">
      <c r="A14" s="41"/>
      <c r="B14" s="41"/>
      <c r="C14" s="41"/>
      <c r="D14" s="42" t="s">
        <v>15</v>
      </c>
      <c r="E14" s="43">
        <f>SUM(E15:E18)</f>
        <v>280944</v>
      </c>
      <c r="F14" s="44">
        <f>SUM(F15:F18)</f>
        <v>270416</v>
      </c>
      <c r="G14" s="38">
        <f t="shared" si="0"/>
        <v>0.9625263397687795</v>
      </c>
      <c r="H14" s="45"/>
      <c r="I14" s="40"/>
      <c r="J14" s="2"/>
      <c r="K14" s="2"/>
      <c r="L14" s="2"/>
      <c r="M14" s="2"/>
      <c r="N14" s="2"/>
      <c r="O14" s="2"/>
    </row>
    <row r="15" spans="1:15" ht="38.25" customHeight="1">
      <c r="A15" s="46" t="s">
        <v>16</v>
      </c>
      <c r="B15" s="46"/>
      <c r="C15" s="46"/>
      <c r="D15" s="42" t="s">
        <v>17</v>
      </c>
      <c r="E15" s="37">
        <v>198039</v>
      </c>
      <c r="F15" s="44">
        <v>193394</v>
      </c>
      <c r="G15" s="38">
        <f t="shared" si="0"/>
        <v>0.976545023959927</v>
      </c>
      <c r="H15" s="45"/>
      <c r="I15" s="40"/>
      <c r="J15" s="2"/>
      <c r="K15" s="2"/>
      <c r="L15" s="2"/>
      <c r="M15" s="2"/>
      <c r="N15" s="2"/>
      <c r="O15" s="2"/>
    </row>
    <row r="16" spans="1:15" ht="60.75">
      <c r="A16" s="46"/>
      <c r="B16" s="46"/>
      <c r="C16" s="46"/>
      <c r="D16" s="42" t="s">
        <v>18</v>
      </c>
      <c r="E16" s="37">
        <v>405</v>
      </c>
      <c r="F16" s="47">
        <v>107</v>
      </c>
      <c r="G16" s="38">
        <f t="shared" si="0"/>
        <v>0.2641975308641975</v>
      </c>
      <c r="H16" s="48"/>
      <c r="I16" s="40"/>
      <c r="J16" s="2"/>
      <c r="K16" s="2"/>
      <c r="L16" s="2"/>
      <c r="M16" s="2"/>
      <c r="N16" s="2"/>
      <c r="O16" s="2"/>
    </row>
    <row r="17" spans="1:15" ht="36.75">
      <c r="A17" s="46"/>
      <c r="B17" s="46"/>
      <c r="C17" s="46"/>
      <c r="D17" s="42" t="s">
        <v>19</v>
      </c>
      <c r="E17" s="37">
        <v>46306</v>
      </c>
      <c r="F17" s="44">
        <v>46209</v>
      </c>
      <c r="G17" s="38">
        <f t="shared" si="0"/>
        <v>0.9979052390618927</v>
      </c>
      <c r="H17" s="45"/>
      <c r="I17" s="40"/>
      <c r="J17" s="2"/>
      <c r="K17" s="2"/>
      <c r="L17" s="2"/>
      <c r="M17" s="2"/>
      <c r="N17" s="2"/>
      <c r="O17" s="2"/>
    </row>
    <row r="18" spans="1:15" ht="36.75">
      <c r="A18" s="46"/>
      <c r="B18" s="46"/>
      <c r="C18" s="46"/>
      <c r="D18" s="42" t="s">
        <v>20</v>
      </c>
      <c r="E18" s="37">
        <v>36194</v>
      </c>
      <c r="F18" s="44">
        <v>30706</v>
      </c>
      <c r="G18" s="38">
        <f t="shared" si="0"/>
        <v>0.8483726584516771</v>
      </c>
      <c r="H18" s="45"/>
      <c r="I18" s="40"/>
      <c r="J18" s="2"/>
      <c r="K18" s="2"/>
      <c r="L18" s="2"/>
      <c r="M18" s="2"/>
      <c r="N18" s="2"/>
      <c r="O18" s="2"/>
    </row>
    <row r="19" spans="1:15" ht="12.75">
      <c r="A19" s="41"/>
      <c r="B19" s="41"/>
      <c r="C19" s="41"/>
      <c r="D19" s="49"/>
      <c r="E19" s="37"/>
      <c r="F19" s="50"/>
      <c r="G19" s="38"/>
      <c r="J19" s="2"/>
      <c r="K19" s="2"/>
      <c r="L19" s="2"/>
      <c r="M19" s="2"/>
      <c r="N19" s="2"/>
      <c r="O19" s="2"/>
    </row>
    <row r="20" spans="1:15" s="54" customFormat="1" ht="12.75">
      <c r="A20" s="51" t="s">
        <v>21</v>
      </c>
      <c r="B20" s="51" t="s">
        <v>22</v>
      </c>
      <c r="C20" s="51"/>
      <c r="D20" s="18" t="s">
        <v>23</v>
      </c>
      <c r="E20" s="19">
        <f>E22</f>
        <v>282000</v>
      </c>
      <c r="F20" s="19">
        <f>F22</f>
        <v>232212</v>
      </c>
      <c r="G20" s="21">
        <f aca="true" t="shared" si="1" ref="G20:G29">F20/E20</f>
        <v>0.8234468085106383</v>
      </c>
      <c r="H20" s="52"/>
      <c r="I20" s="53"/>
      <c r="J20" s="52"/>
      <c r="K20" s="52"/>
      <c r="L20" s="52"/>
      <c r="M20" s="52"/>
      <c r="N20" s="52"/>
      <c r="O20" s="52"/>
    </row>
    <row r="21" spans="1:15" s="58" customFormat="1" ht="12.75">
      <c r="A21" s="55"/>
      <c r="B21" s="55"/>
      <c r="C21" s="55"/>
      <c r="D21" s="27"/>
      <c r="E21" s="28"/>
      <c r="F21" s="28"/>
      <c r="G21" s="30"/>
      <c r="H21" s="56"/>
      <c r="I21" s="57"/>
      <c r="J21" s="56"/>
      <c r="K21" s="56"/>
      <c r="L21" s="56"/>
      <c r="M21" s="56"/>
      <c r="N21" s="56"/>
      <c r="O21" s="56"/>
    </row>
    <row r="22" spans="1:15" ht="12.75">
      <c r="A22" s="34"/>
      <c r="B22" s="34"/>
      <c r="C22" s="34">
        <v>60016</v>
      </c>
      <c r="D22" s="35" t="s">
        <v>24</v>
      </c>
      <c r="E22" s="59">
        <f>E23</f>
        <v>282000</v>
      </c>
      <c r="F22" s="59">
        <f>F23</f>
        <v>232212</v>
      </c>
      <c r="G22" s="38">
        <f t="shared" si="1"/>
        <v>0.8234468085106383</v>
      </c>
      <c r="J22" s="2"/>
      <c r="K22" s="2"/>
      <c r="L22" s="2"/>
      <c r="M22" s="2"/>
      <c r="N22" s="2"/>
      <c r="O22" s="2"/>
    </row>
    <row r="23" spans="1:15" ht="12.75">
      <c r="A23" s="41"/>
      <c r="B23" s="41"/>
      <c r="C23" s="41"/>
      <c r="D23" s="42" t="s">
        <v>15</v>
      </c>
      <c r="E23" s="37">
        <f>SUM(E24:E29)</f>
        <v>282000</v>
      </c>
      <c r="F23" s="37">
        <f>SUM(F24:F29)</f>
        <v>232212</v>
      </c>
      <c r="G23" s="38">
        <f t="shared" si="1"/>
        <v>0.8234468085106383</v>
      </c>
      <c r="J23" s="2"/>
      <c r="K23" s="2"/>
      <c r="L23" s="2"/>
      <c r="M23" s="2"/>
      <c r="N23" s="2"/>
      <c r="O23" s="2"/>
    </row>
    <row r="24" spans="1:15" ht="25.5" customHeight="1">
      <c r="A24" s="46" t="s">
        <v>16</v>
      </c>
      <c r="B24" s="46"/>
      <c r="C24" s="46"/>
      <c r="D24" s="42" t="s">
        <v>25</v>
      </c>
      <c r="E24" s="37">
        <v>90000</v>
      </c>
      <c r="F24" s="37">
        <v>89881</v>
      </c>
      <c r="G24" s="38">
        <f t="shared" si="1"/>
        <v>0.9986777777777778</v>
      </c>
      <c r="J24" s="2"/>
      <c r="K24" s="2"/>
      <c r="L24" s="2"/>
      <c r="M24" s="2"/>
      <c r="N24" s="2"/>
      <c r="O24" s="2"/>
    </row>
    <row r="25" spans="1:15" ht="24.75">
      <c r="A25" s="46"/>
      <c r="B25" s="46"/>
      <c r="C25" s="46"/>
      <c r="D25" s="42" t="s">
        <v>26</v>
      </c>
      <c r="E25" s="37">
        <v>85000</v>
      </c>
      <c r="F25" s="37">
        <v>75101</v>
      </c>
      <c r="G25" s="38">
        <f t="shared" si="1"/>
        <v>0.8835411764705883</v>
      </c>
      <c r="J25" s="2"/>
      <c r="K25" s="2"/>
      <c r="L25" s="2"/>
      <c r="M25" s="2"/>
      <c r="N25" s="2"/>
      <c r="O25" s="2"/>
    </row>
    <row r="26" spans="1:15" ht="36.75">
      <c r="A26" s="46"/>
      <c r="B26" s="46"/>
      <c r="C26" s="46"/>
      <c r="D26" s="42" t="s">
        <v>27</v>
      </c>
      <c r="E26" s="37">
        <v>20000</v>
      </c>
      <c r="F26" s="37">
        <v>19642</v>
      </c>
      <c r="G26" s="38">
        <f t="shared" si="1"/>
        <v>0.9821</v>
      </c>
      <c r="J26" s="2"/>
      <c r="K26" s="2"/>
      <c r="L26" s="2"/>
      <c r="M26" s="2"/>
      <c r="N26" s="2"/>
      <c r="O26" s="2"/>
    </row>
    <row r="27" spans="1:15" ht="36.75">
      <c r="A27" s="46"/>
      <c r="B27" s="46"/>
      <c r="C27" s="46"/>
      <c r="D27" s="42" t="s">
        <v>28</v>
      </c>
      <c r="E27" s="37">
        <v>15000</v>
      </c>
      <c r="F27" s="37">
        <v>13420</v>
      </c>
      <c r="G27" s="38">
        <f t="shared" si="1"/>
        <v>0.8946666666666667</v>
      </c>
      <c r="J27" s="2"/>
      <c r="K27" s="2"/>
      <c r="L27" s="2"/>
      <c r="M27" s="2"/>
      <c r="N27" s="2"/>
      <c r="O27" s="2"/>
    </row>
    <row r="28" spans="1:15" ht="12.75">
      <c r="A28" s="46"/>
      <c r="B28" s="46"/>
      <c r="C28" s="46"/>
      <c r="D28" s="42" t="s">
        <v>29</v>
      </c>
      <c r="E28" s="37">
        <v>36000</v>
      </c>
      <c r="F28" s="37">
        <v>34168</v>
      </c>
      <c r="G28" s="38">
        <f t="shared" si="1"/>
        <v>0.9491111111111111</v>
      </c>
      <c r="J28" s="2"/>
      <c r="K28" s="2"/>
      <c r="L28" s="2"/>
      <c r="M28" s="2"/>
      <c r="N28" s="2"/>
      <c r="O28" s="2"/>
    </row>
    <row r="29" spans="1:15" ht="12.75">
      <c r="A29" s="46"/>
      <c r="B29" s="46"/>
      <c r="C29" s="46"/>
      <c r="D29" s="42" t="s">
        <v>30</v>
      </c>
      <c r="E29" s="37">
        <v>36000</v>
      </c>
      <c r="F29" s="37">
        <v>0</v>
      </c>
      <c r="G29" s="38">
        <f t="shared" si="1"/>
        <v>0</v>
      </c>
      <c r="J29" s="2"/>
      <c r="K29" s="2"/>
      <c r="L29" s="2"/>
      <c r="M29" s="2"/>
      <c r="N29" s="2"/>
      <c r="O29" s="2"/>
    </row>
    <row r="30" spans="1:15" ht="12.75">
      <c r="A30" s="60"/>
      <c r="B30" s="60"/>
      <c r="C30" s="60"/>
      <c r="D30" s="42"/>
      <c r="E30" s="37"/>
      <c r="F30" s="37"/>
      <c r="G30" s="38"/>
      <c r="J30" s="2"/>
      <c r="K30" s="2"/>
      <c r="L30" s="2"/>
      <c r="M30" s="2"/>
      <c r="N30" s="2"/>
      <c r="O30" s="2"/>
    </row>
    <row r="31" spans="1:15" s="64" customFormat="1" ht="12.75">
      <c r="A31" s="51" t="s">
        <v>31</v>
      </c>
      <c r="B31" s="51">
        <v>700</v>
      </c>
      <c r="C31" s="51"/>
      <c r="D31" s="61" t="s">
        <v>32</v>
      </c>
      <c r="E31" s="19">
        <f>E33</f>
        <v>90000</v>
      </c>
      <c r="F31" s="19">
        <f>F33</f>
        <v>46364</v>
      </c>
      <c r="G31" s="21">
        <f aca="true" t="shared" si="2" ref="G31:G125">F31/E31</f>
        <v>0.5151555555555556</v>
      </c>
      <c r="H31" s="62"/>
      <c r="I31" s="63"/>
      <c r="J31" s="62"/>
      <c r="K31" s="62"/>
      <c r="L31" s="62"/>
      <c r="M31" s="62"/>
      <c r="N31" s="62"/>
      <c r="O31" s="62"/>
    </row>
    <row r="32" spans="1:15" s="68" customFormat="1" ht="12.75">
      <c r="A32" s="55"/>
      <c r="B32" s="55"/>
      <c r="C32" s="55"/>
      <c r="D32" s="65"/>
      <c r="E32" s="28"/>
      <c r="F32" s="28"/>
      <c r="G32" s="30"/>
      <c r="H32" s="66"/>
      <c r="I32" s="67"/>
      <c r="J32" s="66"/>
      <c r="K32" s="66"/>
      <c r="L32" s="66"/>
      <c r="M32" s="66"/>
      <c r="N32" s="66"/>
      <c r="O32" s="66"/>
    </row>
    <row r="33" spans="1:15" s="72" customFormat="1" ht="24.75">
      <c r="A33" s="34"/>
      <c r="B33" s="34"/>
      <c r="C33" s="34">
        <v>70005</v>
      </c>
      <c r="D33" s="35" t="s">
        <v>33</v>
      </c>
      <c r="E33" s="59">
        <f>E34</f>
        <v>90000</v>
      </c>
      <c r="F33" s="59">
        <f>F34</f>
        <v>46364</v>
      </c>
      <c r="G33" s="69">
        <f t="shared" si="2"/>
        <v>0.5151555555555556</v>
      </c>
      <c r="H33" s="70"/>
      <c r="I33" s="71"/>
      <c r="J33" s="70"/>
      <c r="K33" s="70"/>
      <c r="L33" s="70"/>
      <c r="M33" s="70"/>
      <c r="N33" s="70"/>
      <c r="O33" s="70"/>
    </row>
    <row r="34" spans="1:15" ht="12.75">
      <c r="A34" s="41"/>
      <c r="B34" s="41"/>
      <c r="C34" s="41"/>
      <c r="D34" s="42" t="s">
        <v>15</v>
      </c>
      <c r="E34" s="37">
        <f>SUM(E35:E36)</f>
        <v>90000</v>
      </c>
      <c r="F34" s="37">
        <f>SUM(F35:F36)</f>
        <v>46364</v>
      </c>
      <c r="G34" s="38">
        <f t="shared" si="2"/>
        <v>0.5151555555555556</v>
      </c>
      <c r="J34" s="2"/>
      <c r="K34" s="2"/>
      <c r="L34" s="2"/>
      <c r="M34" s="2"/>
      <c r="N34" s="2"/>
      <c r="O34" s="2"/>
    </row>
    <row r="35" spans="1:15" ht="12.75" customHeight="1">
      <c r="A35" s="46" t="s">
        <v>16</v>
      </c>
      <c r="B35" s="46"/>
      <c r="C35" s="46"/>
      <c r="D35" s="42" t="s">
        <v>34</v>
      </c>
      <c r="E35" s="37">
        <v>60000</v>
      </c>
      <c r="F35" s="37">
        <v>17346</v>
      </c>
      <c r="G35" s="38">
        <f t="shared" si="2"/>
        <v>0.2891</v>
      </c>
      <c r="J35" s="2"/>
      <c r="K35" s="2"/>
      <c r="L35" s="2"/>
      <c r="M35" s="2"/>
      <c r="N35" s="2"/>
      <c r="O35" s="2"/>
    </row>
    <row r="36" spans="1:15" ht="30.75" customHeight="1">
      <c r="A36" s="46"/>
      <c r="B36" s="46"/>
      <c r="C36" s="46"/>
      <c r="D36" s="42" t="s">
        <v>35</v>
      </c>
      <c r="E36" s="37">
        <v>30000</v>
      </c>
      <c r="F36" s="37">
        <v>29018</v>
      </c>
      <c r="G36" s="38">
        <f t="shared" si="2"/>
        <v>0.9672666666666667</v>
      </c>
      <c r="J36" s="2"/>
      <c r="K36" s="2"/>
      <c r="L36" s="2"/>
      <c r="M36" s="2"/>
      <c r="N36" s="2"/>
      <c r="O36" s="2"/>
    </row>
    <row r="37" spans="1:15" ht="12.75">
      <c r="A37" s="73"/>
      <c r="B37" s="73"/>
      <c r="C37" s="73"/>
      <c r="D37" s="49"/>
      <c r="E37" s="37"/>
      <c r="F37" s="50"/>
      <c r="G37" s="38"/>
      <c r="J37" s="2"/>
      <c r="K37" s="2"/>
      <c r="L37" s="2"/>
      <c r="M37" s="2"/>
      <c r="N37" s="2"/>
      <c r="O37" s="2"/>
    </row>
    <row r="38" spans="1:15" s="24" customFormat="1" ht="12.75">
      <c r="A38" s="51" t="s">
        <v>36</v>
      </c>
      <c r="B38" s="51">
        <v>750</v>
      </c>
      <c r="C38" s="51"/>
      <c r="D38" s="61" t="s">
        <v>37</v>
      </c>
      <c r="E38" s="74">
        <f>E40</f>
        <v>165000</v>
      </c>
      <c r="F38" s="74">
        <f>F40</f>
        <v>146911</v>
      </c>
      <c r="G38" s="21">
        <f t="shared" si="2"/>
        <v>0.8903696969696969</v>
      </c>
      <c r="H38" s="22"/>
      <c r="I38" s="23"/>
      <c r="J38" s="22"/>
      <c r="K38" s="22"/>
      <c r="L38" s="22"/>
      <c r="M38" s="22"/>
      <c r="N38" s="22"/>
      <c r="O38" s="22"/>
    </row>
    <row r="39" spans="1:15" s="33" customFormat="1" ht="12.75">
      <c r="A39" s="55"/>
      <c r="B39" s="55"/>
      <c r="C39" s="55"/>
      <c r="D39" s="65"/>
      <c r="E39" s="75"/>
      <c r="F39" s="75"/>
      <c r="G39" s="30"/>
      <c r="H39" s="31"/>
      <c r="I39" s="32"/>
      <c r="J39" s="31"/>
      <c r="K39" s="31"/>
      <c r="L39" s="31"/>
      <c r="M39" s="31"/>
      <c r="N39" s="31"/>
      <c r="O39" s="31"/>
    </row>
    <row r="40" spans="1:15" s="72" customFormat="1" ht="24.75">
      <c r="A40" s="34"/>
      <c r="B40" s="34"/>
      <c r="C40" s="34">
        <v>75023</v>
      </c>
      <c r="D40" s="35" t="s">
        <v>38</v>
      </c>
      <c r="E40" s="59">
        <f>E41</f>
        <v>165000</v>
      </c>
      <c r="F40" s="59">
        <f>F41</f>
        <v>146911</v>
      </c>
      <c r="G40" s="69">
        <f t="shared" si="2"/>
        <v>0.8903696969696969</v>
      </c>
      <c r="H40" s="70"/>
      <c r="I40" s="71"/>
      <c r="J40" s="70"/>
      <c r="K40" s="70"/>
      <c r="L40" s="70"/>
      <c r="M40" s="70"/>
      <c r="N40" s="70"/>
      <c r="O40" s="70"/>
    </row>
    <row r="41" spans="1:15" ht="12.75">
      <c r="A41" s="41"/>
      <c r="B41" s="41"/>
      <c r="C41" s="41"/>
      <c r="D41" s="42" t="s">
        <v>15</v>
      </c>
      <c r="E41" s="43">
        <f>SUM(E42:E44)</f>
        <v>165000</v>
      </c>
      <c r="F41" s="43">
        <f>SUM(F42:F44)</f>
        <v>146911</v>
      </c>
      <c r="G41" s="38">
        <f>F41/E41</f>
        <v>0.8903696969696969</v>
      </c>
      <c r="J41" s="2"/>
      <c r="K41" s="2"/>
      <c r="L41" s="2"/>
      <c r="M41" s="2"/>
      <c r="N41" s="2"/>
      <c r="O41" s="2"/>
    </row>
    <row r="42" spans="1:15" ht="12.75" customHeight="1">
      <c r="A42" s="46" t="s">
        <v>16</v>
      </c>
      <c r="B42" s="46"/>
      <c r="C42" s="46"/>
      <c r="D42" s="42" t="s">
        <v>39</v>
      </c>
      <c r="E42" s="37">
        <v>25000</v>
      </c>
      <c r="F42" s="37">
        <v>24573</v>
      </c>
      <c r="G42" s="38">
        <f t="shared" si="2"/>
        <v>0.98292</v>
      </c>
      <c r="J42" s="2"/>
      <c r="K42" s="2"/>
      <c r="L42" s="2"/>
      <c r="M42" s="2"/>
      <c r="N42" s="2"/>
      <c r="O42" s="2"/>
    </row>
    <row r="43" spans="1:15" ht="30.75" customHeight="1">
      <c r="A43" s="46"/>
      <c r="B43" s="46"/>
      <c r="C43" s="46"/>
      <c r="D43" s="42" t="s">
        <v>40</v>
      </c>
      <c r="E43" s="37">
        <v>50000</v>
      </c>
      <c r="F43" s="37">
        <v>41194</v>
      </c>
      <c r="G43" s="38">
        <f>F43/E43</f>
        <v>0.82388</v>
      </c>
      <c r="J43" s="2"/>
      <c r="K43" s="2"/>
      <c r="L43" s="2"/>
      <c r="M43" s="2"/>
      <c r="N43" s="2"/>
      <c r="O43" s="2"/>
    </row>
    <row r="44" spans="1:15" ht="12.75">
      <c r="A44" s="46"/>
      <c r="B44" s="46"/>
      <c r="C44" s="46"/>
      <c r="D44" s="42" t="s">
        <v>41</v>
      </c>
      <c r="E44" s="37">
        <v>90000</v>
      </c>
      <c r="F44" s="37">
        <v>81144</v>
      </c>
      <c r="G44" s="38">
        <f>F44/E44</f>
        <v>0.9016</v>
      </c>
      <c r="J44" s="2"/>
      <c r="K44" s="2"/>
      <c r="L44" s="2"/>
      <c r="M44" s="2"/>
      <c r="N44" s="2"/>
      <c r="O44" s="2"/>
    </row>
    <row r="45" spans="1:15" ht="12.75">
      <c r="A45" s="73"/>
      <c r="B45" s="60"/>
      <c r="C45" s="60"/>
      <c r="D45" s="49"/>
      <c r="E45" s="37"/>
      <c r="F45" s="50"/>
      <c r="G45" s="38"/>
      <c r="J45" s="2"/>
      <c r="K45" s="2"/>
      <c r="L45" s="2"/>
      <c r="M45" s="2"/>
      <c r="N45" s="2"/>
      <c r="O45" s="2"/>
    </row>
    <row r="46" spans="1:15" s="24" customFormat="1" ht="24.75">
      <c r="A46" s="51" t="s">
        <v>42</v>
      </c>
      <c r="B46" s="51">
        <v>754</v>
      </c>
      <c r="C46" s="51"/>
      <c r="D46" s="61" t="s">
        <v>43</v>
      </c>
      <c r="E46" s="19">
        <f>E48+E52+E57</f>
        <v>61834</v>
      </c>
      <c r="F46" s="19">
        <f>F48+F52+F57</f>
        <v>61714</v>
      </c>
      <c r="G46" s="21">
        <f t="shared" si="2"/>
        <v>0.998059320115147</v>
      </c>
      <c r="H46" s="22"/>
      <c r="I46" s="23"/>
      <c r="J46" s="22"/>
      <c r="K46" s="22"/>
      <c r="L46" s="22"/>
      <c r="M46" s="22"/>
      <c r="N46" s="22"/>
      <c r="O46" s="22"/>
    </row>
    <row r="47" spans="1:15" s="33" customFormat="1" ht="12.75">
      <c r="A47" s="55"/>
      <c r="B47" s="55"/>
      <c r="C47" s="55"/>
      <c r="D47" s="65"/>
      <c r="E47" s="28"/>
      <c r="F47" s="28"/>
      <c r="G47" s="30"/>
      <c r="H47" s="31"/>
      <c r="I47" s="32"/>
      <c r="J47" s="31"/>
      <c r="K47" s="31"/>
      <c r="L47" s="31"/>
      <c r="M47" s="31"/>
      <c r="N47" s="31"/>
      <c r="O47" s="31"/>
    </row>
    <row r="48" spans="1:15" s="72" customFormat="1" ht="12.75">
      <c r="A48" s="34"/>
      <c r="B48" s="34"/>
      <c r="C48" s="34">
        <v>75404</v>
      </c>
      <c r="D48" s="35" t="s">
        <v>44</v>
      </c>
      <c r="E48" s="59">
        <f>E49</f>
        <v>25000</v>
      </c>
      <c r="F48" s="59">
        <f>F49</f>
        <v>25000</v>
      </c>
      <c r="G48" s="69">
        <f t="shared" si="2"/>
        <v>1</v>
      </c>
      <c r="H48" s="70"/>
      <c r="I48" s="71"/>
      <c r="J48" s="70"/>
      <c r="K48" s="70"/>
      <c r="L48" s="70"/>
      <c r="M48" s="70"/>
      <c r="N48" s="70"/>
      <c r="O48" s="70"/>
    </row>
    <row r="49" spans="1:15" ht="12.75">
      <c r="A49" s="41"/>
      <c r="B49" s="41"/>
      <c r="C49" s="41"/>
      <c r="D49" s="42" t="s">
        <v>45</v>
      </c>
      <c r="E49" s="37">
        <f>E50</f>
        <v>25000</v>
      </c>
      <c r="F49" s="37">
        <f>F50</f>
        <v>25000</v>
      </c>
      <c r="G49" s="38">
        <f t="shared" si="2"/>
        <v>1</v>
      </c>
      <c r="J49" s="2"/>
      <c r="K49" s="2"/>
      <c r="L49" s="2"/>
      <c r="M49" s="2"/>
      <c r="N49" s="2"/>
      <c r="O49" s="2"/>
    </row>
    <row r="50" spans="1:15" ht="51" customHeight="1">
      <c r="A50" s="46" t="s">
        <v>16</v>
      </c>
      <c r="B50" s="46"/>
      <c r="C50" s="46"/>
      <c r="D50" s="42" t="s">
        <v>46</v>
      </c>
      <c r="E50" s="37">
        <v>25000</v>
      </c>
      <c r="F50" s="37">
        <v>25000</v>
      </c>
      <c r="G50" s="38">
        <f t="shared" si="2"/>
        <v>1</v>
      </c>
      <c r="J50" s="2"/>
      <c r="K50" s="2"/>
      <c r="L50" s="2"/>
      <c r="M50" s="2"/>
      <c r="N50" s="2"/>
      <c r="O50" s="2"/>
    </row>
    <row r="51" spans="1:15" ht="12.75">
      <c r="A51" s="76"/>
      <c r="B51" s="77"/>
      <c r="C51" s="78"/>
      <c r="D51" s="42"/>
      <c r="E51" s="37"/>
      <c r="F51" s="37"/>
      <c r="G51" s="38"/>
      <c r="J51" s="2"/>
      <c r="K51" s="2"/>
      <c r="L51" s="2"/>
      <c r="M51" s="2"/>
      <c r="N51" s="2"/>
      <c r="O51" s="2"/>
    </row>
    <row r="52" spans="1:15" s="72" customFormat="1" ht="12.75">
      <c r="A52" s="34"/>
      <c r="B52" s="34"/>
      <c r="C52" s="34">
        <v>75412</v>
      </c>
      <c r="D52" s="35" t="s">
        <v>47</v>
      </c>
      <c r="E52" s="36">
        <f>E53</f>
        <v>31834</v>
      </c>
      <c r="F52" s="36">
        <f>F53</f>
        <v>31834</v>
      </c>
      <c r="G52" s="69">
        <f t="shared" si="2"/>
        <v>1</v>
      </c>
      <c r="H52" s="70"/>
      <c r="I52" s="71"/>
      <c r="J52" s="70"/>
      <c r="K52" s="70"/>
      <c r="L52" s="70"/>
      <c r="M52" s="70"/>
      <c r="N52" s="70"/>
      <c r="O52" s="70"/>
    </row>
    <row r="53" spans="1:15" ht="12.75">
      <c r="A53" s="41"/>
      <c r="B53" s="41"/>
      <c r="C53" s="41"/>
      <c r="D53" s="42" t="s">
        <v>15</v>
      </c>
      <c r="E53" s="37">
        <f>SUM(E54:E55)</f>
        <v>31834</v>
      </c>
      <c r="F53" s="37">
        <f>SUM(F54:F55)</f>
        <v>31834</v>
      </c>
      <c r="G53" s="38">
        <f t="shared" si="2"/>
        <v>1</v>
      </c>
      <c r="J53" s="2"/>
      <c r="K53" s="2"/>
      <c r="L53" s="2"/>
      <c r="M53" s="2"/>
      <c r="N53" s="2"/>
      <c r="O53" s="2"/>
    </row>
    <row r="54" spans="1:15" ht="25.5" customHeight="1">
      <c r="A54" s="46" t="s">
        <v>16</v>
      </c>
      <c r="B54" s="46"/>
      <c r="C54" s="46"/>
      <c r="D54" s="42" t="s">
        <v>48</v>
      </c>
      <c r="E54" s="37">
        <v>11834</v>
      </c>
      <c r="F54" s="37">
        <v>11834</v>
      </c>
      <c r="G54" s="38">
        <f t="shared" si="2"/>
        <v>1</v>
      </c>
      <c r="J54" s="2"/>
      <c r="K54" s="2"/>
      <c r="L54" s="2"/>
      <c r="M54" s="2"/>
      <c r="N54" s="2"/>
      <c r="O54" s="2"/>
    </row>
    <row r="55" spans="1:15" ht="24.75">
      <c r="A55" s="46"/>
      <c r="B55" s="46"/>
      <c r="C55" s="46"/>
      <c r="D55" s="42" t="s">
        <v>49</v>
      </c>
      <c r="E55" s="37">
        <v>20000</v>
      </c>
      <c r="F55" s="37">
        <v>20000</v>
      </c>
      <c r="G55" s="38">
        <f t="shared" si="2"/>
        <v>1</v>
      </c>
      <c r="J55" s="2"/>
      <c r="K55" s="2"/>
      <c r="L55" s="2"/>
      <c r="M55" s="2"/>
      <c r="N55" s="2"/>
      <c r="O55" s="2"/>
    </row>
    <row r="56" spans="1:15" ht="12.75">
      <c r="A56" s="79"/>
      <c r="B56" s="80"/>
      <c r="C56" s="81"/>
      <c r="D56" s="42"/>
      <c r="E56" s="37"/>
      <c r="F56" s="37"/>
      <c r="G56" s="38"/>
      <c r="J56" s="2"/>
      <c r="K56" s="2"/>
      <c r="L56" s="2"/>
      <c r="M56" s="2"/>
      <c r="N56" s="2"/>
      <c r="O56" s="2"/>
    </row>
    <row r="57" spans="1:15" s="72" customFormat="1" ht="12.75">
      <c r="A57" s="34"/>
      <c r="B57" s="34"/>
      <c r="C57" s="34">
        <v>75414</v>
      </c>
      <c r="D57" s="35" t="s">
        <v>50</v>
      </c>
      <c r="E57" s="59">
        <f>E58</f>
        <v>5000</v>
      </c>
      <c r="F57" s="59">
        <f>F58</f>
        <v>4880</v>
      </c>
      <c r="G57" s="69">
        <f t="shared" si="2"/>
        <v>0.976</v>
      </c>
      <c r="H57" s="70"/>
      <c r="I57" s="71"/>
      <c r="J57" s="70"/>
      <c r="K57" s="70"/>
      <c r="L57" s="70"/>
      <c r="M57" s="70"/>
      <c r="N57" s="70"/>
      <c r="O57" s="70"/>
    </row>
    <row r="58" spans="1:15" ht="12.75">
      <c r="A58" s="41"/>
      <c r="B58" s="41"/>
      <c r="C58" s="41"/>
      <c r="D58" s="42" t="s">
        <v>15</v>
      </c>
      <c r="E58" s="37">
        <f>SUM(E59)</f>
        <v>5000</v>
      </c>
      <c r="F58" s="37">
        <f>SUM(F59)</f>
        <v>4880</v>
      </c>
      <c r="G58" s="38">
        <f t="shared" si="2"/>
        <v>0.976</v>
      </c>
      <c r="J58" s="2"/>
      <c r="K58" s="2"/>
      <c r="L58" s="2"/>
      <c r="M58" s="2"/>
      <c r="N58" s="2"/>
      <c r="O58" s="2"/>
    </row>
    <row r="59" spans="1:15" ht="38.25" customHeight="1">
      <c r="A59" s="46" t="s">
        <v>16</v>
      </c>
      <c r="B59" s="46"/>
      <c r="C59" s="46"/>
      <c r="D59" s="42" t="s">
        <v>51</v>
      </c>
      <c r="E59" s="37">
        <v>5000</v>
      </c>
      <c r="F59" s="37">
        <v>4880</v>
      </c>
      <c r="G59" s="38">
        <f t="shared" si="2"/>
        <v>0.976</v>
      </c>
      <c r="J59" s="2"/>
      <c r="K59" s="2"/>
      <c r="L59" s="2"/>
      <c r="M59" s="2"/>
      <c r="N59" s="2"/>
      <c r="O59" s="2"/>
    </row>
    <row r="60" spans="1:15" ht="12.75">
      <c r="A60" s="82"/>
      <c r="B60" s="83"/>
      <c r="C60" s="83"/>
      <c r="D60" s="84"/>
      <c r="E60" s="85"/>
      <c r="F60" s="50"/>
      <c r="G60" s="38"/>
      <c r="J60" s="2"/>
      <c r="K60" s="2"/>
      <c r="L60" s="2"/>
      <c r="M60" s="2"/>
      <c r="N60" s="2"/>
      <c r="O60" s="2"/>
    </row>
    <row r="61" spans="1:15" s="24" customFormat="1" ht="12.75">
      <c r="A61" s="51" t="s">
        <v>52</v>
      </c>
      <c r="B61" s="51">
        <v>801</v>
      </c>
      <c r="C61" s="51"/>
      <c r="D61" s="61" t="s">
        <v>53</v>
      </c>
      <c r="E61" s="19">
        <f>SUM(E63,E69,E79,E88)</f>
        <v>1246425</v>
      </c>
      <c r="F61" s="19">
        <f>SUM(F63,F69,F79,F88)</f>
        <v>1117569</v>
      </c>
      <c r="G61" s="21">
        <f t="shared" si="2"/>
        <v>0.8966195318611229</v>
      </c>
      <c r="H61" s="22"/>
      <c r="I61" s="23"/>
      <c r="J61" s="22"/>
      <c r="K61" s="22"/>
      <c r="L61" s="22"/>
      <c r="M61" s="22"/>
      <c r="N61" s="22"/>
      <c r="O61" s="22"/>
    </row>
    <row r="62" spans="1:15" s="33" customFormat="1" ht="12.75">
      <c r="A62" s="55"/>
      <c r="B62" s="55"/>
      <c r="C62" s="55"/>
      <c r="D62" s="65"/>
      <c r="E62" s="28"/>
      <c r="F62" s="28"/>
      <c r="G62" s="30"/>
      <c r="H62" s="31"/>
      <c r="I62" s="32"/>
      <c r="J62" s="31"/>
      <c r="K62" s="31"/>
      <c r="L62" s="31"/>
      <c r="M62" s="31"/>
      <c r="N62" s="31"/>
      <c r="O62" s="31"/>
    </row>
    <row r="63" spans="1:15" s="72" customFormat="1" ht="12.75">
      <c r="A63" s="86"/>
      <c r="B63" s="34"/>
      <c r="C63" s="34">
        <v>80101</v>
      </c>
      <c r="D63" s="35" t="s">
        <v>54</v>
      </c>
      <c r="E63" s="59">
        <f>E65</f>
        <v>100173</v>
      </c>
      <c r="F63" s="59">
        <f>F65</f>
        <v>100173</v>
      </c>
      <c r="G63" s="69">
        <f t="shared" si="2"/>
        <v>1</v>
      </c>
      <c r="H63" s="70"/>
      <c r="I63" s="71"/>
      <c r="J63" s="70"/>
      <c r="K63" s="70"/>
      <c r="L63" s="70"/>
      <c r="M63" s="70"/>
      <c r="N63" s="70"/>
      <c r="O63" s="70"/>
    </row>
    <row r="64" spans="1:15" ht="12.75">
      <c r="A64" s="41"/>
      <c r="B64" s="41"/>
      <c r="C64" s="41"/>
      <c r="D64" s="42" t="s">
        <v>55</v>
      </c>
      <c r="E64" s="37"/>
      <c r="F64" s="37"/>
      <c r="G64" s="38"/>
      <c r="J64" s="2"/>
      <c r="K64" s="2"/>
      <c r="L64" s="2"/>
      <c r="M64" s="2"/>
      <c r="N64" s="2"/>
      <c r="O64" s="2"/>
    </row>
    <row r="65" spans="1:15" s="72" customFormat="1" ht="24.75">
      <c r="A65" s="87"/>
      <c r="B65" s="87"/>
      <c r="C65" s="87"/>
      <c r="D65" s="35" t="s">
        <v>56</v>
      </c>
      <c r="E65" s="59">
        <f>E66</f>
        <v>100173</v>
      </c>
      <c r="F65" s="59">
        <f>F66</f>
        <v>100173</v>
      </c>
      <c r="G65" s="69">
        <f t="shared" si="2"/>
        <v>1</v>
      </c>
      <c r="H65" s="70"/>
      <c r="I65" s="71"/>
      <c r="J65" s="70"/>
      <c r="K65" s="70"/>
      <c r="L65" s="70"/>
      <c r="M65" s="70"/>
      <c r="N65" s="70"/>
      <c r="O65" s="70"/>
    </row>
    <row r="66" spans="1:15" ht="12.75">
      <c r="A66" s="41"/>
      <c r="B66" s="41"/>
      <c r="C66" s="41"/>
      <c r="D66" s="42" t="s">
        <v>15</v>
      </c>
      <c r="E66" s="37">
        <f>SUM(E67)</f>
        <v>100173</v>
      </c>
      <c r="F66" s="37">
        <f>SUM(F67)</f>
        <v>100173</v>
      </c>
      <c r="G66" s="38">
        <f t="shared" si="2"/>
        <v>1</v>
      </c>
      <c r="J66" s="2"/>
      <c r="K66" s="2"/>
      <c r="L66" s="2"/>
      <c r="M66" s="2"/>
      <c r="N66" s="2"/>
      <c r="O66" s="2"/>
    </row>
    <row r="67" spans="1:15" ht="25.5" customHeight="1">
      <c r="A67" s="46" t="s">
        <v>16</v>
      </c>
      <c r="B67" s="46"/>
      <c r="C67" s="46"/>
      <c r="D67" s="42" t="s">
        <v>57</v>
      </c>
      <c r="E67" s="37">
        <v>100173</v>
      </c>
      <c r="F67" s="37">
        <v>100173</v>
      </c>
      <c r="G67" s="38">
        <f t="shared" si="2"/>
        <v>1</v>
      </c>
      <c r="J67" s="2"/>
      <c r="K67" s="2"/>
      <c r="L67" s="2"/>
      <c r="M67" s="2"/>
      <c r="N67" s="2"/>
      <c r="O67" s="2"/>
    </row>
    <row r="68" spans="1:15" ht="12.75">
      <c r="A68" s="76"/>
      <c r="B68" s="77"/>
      <c r="C68" s="78"/>
      <c r="D68" s="42"/>
      <c r="E68" s="37"/>
      <c r="F68" s="37"/>
      <c r="G68" s="38"/>
      <c r="J68" s="2"/>
      <c r="K68" s="2"/>
      <c r="L68" s="2"/>
      <c r="M68" s="2"/>
      <c r="N68" s="2"/>
      <c r="O68" s="2"/>
    </row>
    <row r="69" spans="1:15" s="72" customFormat="1" ht="12.75">
      <c r="A69" s="86"/>
      <c r="B69" s="34"/>
      <c r="C69" s="34">
        <v>80104</v>
      </c>
      <c r="D69" s="35" t="s">
        <v>58</v>
      </c>
      <c r="E69" s="59">
        <f>E71+E75</f>
        <v>13371</v>
      </c>
      <c r="F69" s="59">
        <f>F71+F75</f>
        <v>13361</v>
      </c>
      <c r="G69" s="69">
        <f t="shared" si="2"/>
        <v>0.9992521127813926</v>
      </c>
      <c r="H69" s="70"/>
      <c r="I69" s="71"/>
      <c r="J69" s="70"/>
      <c r="K69" s="70"/>
      <c r="L69" s="70"/>
      <c r="M69" s="70"/>
      <c r="N69" s="70"/>
      <c r="O69" s="70"/>
    </row>
    <row r="70" spans="1:15" ht="12.75">
      <c r="A70" s="88"/>
      <c r="B70" s="89"/>
      <c r="C70" s="89"/>
      <c r="D70" s="90" t="s">
        <v>55</v>
      </c>
      <c r="E70" s="85"/>
      <c r="F70" s="85"/>
      <c r="G70" s="38"/>
      <c r="J70" s="2"/>
      <c r="K70" s="2"/>
      <c r="L70" s="2"/>
      <c r="M70" s="2"/>
      <c r="N70" s="2"/>
      <c r="O70" s="2"/>
    </row>
    <row r="71" spans="1:15" s="72" customFormat="1" ht="12.75">
      <c r="A71" s="86"/>
      <c r="B71" s="34"/>
      <c r="C71" s="34"/>
      <c r="D71" s="35" t="s">
        <v>59</v>
      </c>
      <c r="E71" s="59">
        <f>E72</f>
        <v>9086</v>
      </c>
      <c r="F71" s="59">
        <f>F72</f>
        <v>9076</v>
      </c>
      <c r="G71" s="69">
        <f t="shared" si="2"/>
        <v>0.9988994056790667</v>
      </c>
      <c r="H71" s="70"/>
      <c r="I71" s="71"/>
      <c r="J71" s="70"/>
      <c r="K71" s="70"/>
      <c r="L71" s="70"/>
      <c r="M71" s="70"/>
      <c r="N71" s="70"/>
      <c r="O71" s="70"/>
    </row>
    <row r="72" spans="1:15" ht="12.75">
      <c r="A72" s="88"/>
      <c r="B72" s="89"/>
      <c r="C72" s="89"/>
      <c r="D72" s="90" t="s">
        <v>45</v>
      </c>
      <c r="E72" s="85">
        <f>SUM(E73:E74)</f>
        <v>9086</v>
      </c>
      <c r="F72" s="85">
        <f>SUM(F73:F74)</f>
        <v>9076</v>
      </c>
      <c r="G72" s="38">
        <f t="shared" si="2"/>
        <v>0.9988994056790667</v>
      </c>
      <c r="J72" s="2"/>
      <c r="K72" s="2"/>
      <c r="L72" s="2"/>
      <c r="M72" s="2"/>
      <c r="N72" s="2"/>
      <c r="O72" s="2"/>
    </row>
    <row r="73" spans="1:15" ht="17.25" customHeight="1">
      <c r="A73" s="91" t="s">
        <v>16</v>
      </c>
      <c r="B73" s="91"/>
      <c r="C73" s="91"/>
      <c r="D73" s="90" t="s">
        <v>60</v>
      </c>
      <c r="E73" s="85">
        <v>3586</v>
      </c>
      <c r="F73" s="85">
        <v>3586</v>
      </c>
      <c r="G73" s="38">
        <f t="shared" si="2"/>
        <v>1</v>
      </c>
      <c r="J73" s="2"/>
      <c r="K73" s="2"/>
      <c r="L73" s="2"/>
      <c r="M73" s="2"/>
      <c r="N73" s="2"/>
      <c r="O73" s="2"/>
    </row>
    <row r="74" spans="1:15" ht="79.5" customHeight="1">
      <c r="A74" s="91"/>
      <c r="B74" s="91"/>
      <c r="C74" s="91"/>
      <c r="D74" s="90" t="s">
        <v>61</v>
      </c>
      <c r="E74" s="85">
        <v>5500</v>
      </c>
      <c r="F74" s="85">
        <v>5490</v>
      </c>
      <c r="G74" s="38">
        <f t="shared" si="2"/>
        <v>0.9981818181818182</v>
      </c>
      <c r="J74" s="2"/>
      <c r="K74" s="2"/>
      <c r="L74" s="2"/>
      <c r="M74" s="2"/>
      <c r="N74" s="2"/>
      <c r="O74" s="2"/>
    </row>
    <row r="75" spans="1:15" s="72" customFormat="1" ht="12.75">
      <c r="A75" s="86"/>
      <c r="B75" s="34"/>
      <c r="C75" s="34"/>
      <c r="D75" s="35" t="s">
        <v>62</v>
      </c>
      <c r="E75" s="59">
        <f>E76</f>
        <v>4285</v>
      </c>
      <c r="F75" s="59">
        <f>F76</f>
        <v>4285</v>
      </c>
      <c r="G75" s="69">
        <f t="shared" si="2"/>
        <v>1</v>
      </c>
      <c r="H75" s="70"/>
      <c r="I75" s="71"/>
      <c r="J75" s="70"/>
      <c r="K75" s="70"/>
      <c r="L75" s="70"/>
      <c r="M75" s="70"/>
      <c r="N75" s="70"/>
      <c r="O75" s="70"/>
    </row>
    <row r="76" spans="1:15" ht="12.75">
      <c r="A76" s="88"/>
      <c r="B76" s="89"/>
      <c r="C76" s="89"/>
      <c r="D76" s="90" t="s">
        <v>45</v>
      </c>
      <c r="E76" s="85">
        <f>SUM(E77)</f>
        <v>4285</v>
      </c>
      <c r="F76" s="85">
        <f>SUM(F77)</f>
        <v>4285</v>
      </c>
      <c r="G76" s="38">
        <f t="shared" si="2"/>
        <v>1</v>
      </c>
      <c r="J76" s="2"/>
      <c r="K76" s="2"/>
      <c r="L76" s="2"/>
      <c r="M76" s="2"/>
      <c r="N76" s="2"/>
      <c r="O76" s="2"/>
    </row>
    <row r="77" spans="1:15" ht="12.75" customHeight="1">
      <c r="A77" s="91" t="s">
        <v>16</v>
      </c>
      <c r="B77" s="91"/>
      <c r="C77" s="91"/>
      <c r="D77" s="90" t="s">
        <v>60</v>
      </c>
      <c r="E77" s="85">
        <v>4285</v>
      </c>
      <c r="F77" s="85">
        <v>4285</v>
      </c>
      <c r="G77" s="38">
        <f t="shared" si="2"/>
        <v>1</v>
      </c>
      <c r="J77" s="2"/>
      <c r="K77" s="2"/>
      <c r="L77" s="2"/>
      <c r="M77" s="2"/>
      <c r="N77" s="2"/>
      <c r="O77" s="2"/>
    </row>
    <row r="78" spans="1:15" ht="12.75" customHeight="1">
      <c r="A78" s="92"/>
      <c r="B78" s="93"/>
      <c r="C78" s="94"/>
      <c r="D78" s="90"/>
      <c r="E78" s="85"/>
      <c r="F78" s="85"/>
      <c r="G78" s="38"/>
      <c r="J78" s="2"/>
      <c r="K78" s="2"/>
      <c r="L78" s="2"/>
      <c r="M78" s="2"/>
      <c r="N78" s="2"/>
      <c r="O78" s="2"/>
    </row>
    <row r="79" spans="1:15" s="72" customFormat="1" ht="12.75">
      <c r="A79" s="86"/>
      <c r="B79" s="34"/>
      <c r="C79" s="34">
        <v>80110</v>
      </c>
      <c r="D79" s="35" t="s">
        <v>63</v>
      </c>
      <c r="E79" s="59">
        <f>E81+E84</f>
        <v>1128381</v>
      </c>
      <c r="F79" s="59">
        <f>F81+F84</f>
        <v>999790</v>
      </c>
      <c r="G79" s="69">
        <f t="shared" si="2"/>
        <v>0.8860393785432402</v>
      </c>
      <c r="H79" s="70"/>
      <c r="I79" s="71"/>
      <c r="J79" s="70"/>
      <c r="K79" s="70"/>
      <c r="L79" s="70"/>
      <c r="M79" s="70"/>
      <c r="N79" s="70"/>
      <c r="O79" s="70"/>
    </row>
    <row r="80" spans="1:15" ht="12.75">
      <c r="A80" s="88"/>
      <c r="B80" s="89"/>
      <c r="C80" s="89"/>
      <c r="D80" s="90" t="s">
        <v>55</v>
      </c>
      <c r="E80" s="85"/>
      <c r="F80" s="85"/>
      <c r="G80" s="38"/>
      <c r="J80" s="2"/>
      <c r="K80" s="2"/>
      <c r="L80" s="2"/>
      <c r="M80" s="2"/>
      <c r="N80" s="2"/>
      <c r="O80" s="2"/>
    </row>
    <row r="81" spans="1:15" s="72" customFormat="1" ht="12.75">
      <c r="A81" s="86"/>
      <c r="B81" s="34"/>
      <c r="C81" s="34"/>
      <c r="D81" s="35" t="s">
        <v>64</v>
      </c>
      <c r="E81" s="59">
        <f>E82</f>
        <v>141583</v>
      </c>
      <c r="F81" s="59">
        <f>F82</f>
        <v>12993</v>
      </c>
      <c r="G81" s="69">
        <f t="shared" si="2"/>
        <v>0.09176949210004026</v>
      </c>
      <c r="H81" s="70"/>
      <c r="I81" s="71"/>
      <c r="J81" s="70"/>
      <c r="K81" s="70"/>
      <c r="L81" s="70"/>
      <c r="M81" s="70"/>
      <c r="N81" s="70"/>
      <c r="O81" s="70"/>
    </row>
    <row r="82" spans="1:15" ht="12.75">
      <c r="A82" s="88"/>
      <c r="B82" s="89"/>
      <c r="C82" s="89"/>
      <c r="D82" s="90" t="s">
        <v>65</v>
      </c>
      <c r="E82" s="85">
        <f>SUM(E83)</f>
        <v>141583</v>
      </c>
      <c r="F82" s="85">
        <f>SUM(F83)</f>
        <v>12993</v>
      </c>
      <c r="G82" s="38">
        <f t="shared" si="2"/>
        <v>0.09176949210004026</v>
      </c>
      <c r="J82" s="2"/>
      <c r="K82" s="2"/>
      <c r="L82" s="2"/>
      <c r="M82" s="2"/>
      <c r="N82" s="2"/>
      <c r="O82" s="2"/>
    </row>
    <row r="83" spans="1:15" ht="38.25" customHeight="1">
      <c r="A83" s="91" t="s">
        <v>16</v>
      </c>
      <c r="B83" s="91"/>
      <c r="C83" s="91"/>
      <c r="D83" s="90" t="s">
        <v>66</v>
      </c>
      <c r="E83" s="85">
        <v>141583</v>
      </c>
      <c r="F83" s="85">
        <v>12993</v>
      </c>
      <c r="G83" s="38">
        <f t="shared" si="2"/>
        <v>0.09176949210004026</v>
      </c>
      <c r="J83" s="2"/>
      <c r="K83" s="2"/>
      <c r="L83" s="2"/>
      <c r="M83" s="2"/>
      <c r="N83" s="2"/>
      <c r="O83" s="2"/>
    </row>
    <row r="84" spans="1:15" s="72" customFormat="1" ht="12.75">
      <c r="A84" s="86"/>
      <c r="B84" s="34"/>
      <c r="C84" s="34"/>
      <c r="D84" s="35" t="s">
        <v>67</v>
      </c>
      <c r="E84" s="59">
        <f>E85</f>
        <v>986798</v>
      </c>
      <c r="F84" s="59">
        <f>F85</f>
        <v>986797</v>
      </c>
      <c r="G84" s="69">
        <f t="shared" si="2"/>
        <v>0.9999989866213754</v>
      </c>
      <c r="H84" s="70"/>
      <c r="I84" s="71"/>
      <c r="J84" s="70"/>
      <c r="K84" s="70"/>
      <c r="L84" s="70"/>
      <c r="M84" s="70"/>
      <c r="N84" s="70"/>
      <c r="O84" s="70"/>
    </row>
    <row r="85" spans="1:15" ht="12.75">
      <c r="A85" s="88"/>
      <c r="B85" s="89"/>
      <c r="C85" s="89"/>
      <c r="D85" s="90" t="s">
        <v>15</v>
      </c>
      <c r="E85" s="85">
        <f>SUM(E86)</f>
        <v>986798</v>
      </c>
      <c r="F85" s="85">
        <f>SUM(F86)</f>
        <v>986797</v>
      </c>
      <c r="G85" s="38">
        <f t="shared" si="2"/>
        <v>0.9999989866213754</v>
      </c>
      <c r="J85" s="2"/>
      <c r="K85" s="2"/>
      <c r="L85" s="2"/>
      <c r="M85" s="2"/>
      <c r="N85" s="2"/>
      <c r="O85" s="2"/>
    </row>
    <row r="86" spans="1:15" ht="51" customHeight="1">
      <c r="A86" s="91" t="s">
        <v>16</v>
      </c>
      <c r="B86" s="91"/>
      <c r="C86" s="91"/>
      <c r="D86" s="90" t="s">
        <v>68</v>
      </c>
      <c r="E86" s="85">
        <v>986798</v>
      </c>
      <c r="F86" s="85">
        <v>986797</v>
      </c>
      <c r="G86" s="38">
        <f t="shared" si="2"/>
        <v>0.9999989866213754</v>
      </c>
      <c r="J86" s="2"/>
      <c r="K86" s="2"/>
      <c r="L86" s="2"/>
      <c r="M86" s="2"/>
      <c r="N86" s="2"/>
      <c r="O86" s="2"/>
    </row>
    <row r="87" spans="1:15" ht="12.75">
      <c r="A87" s="92"/>
      <c r="B87" s="93"/>
      <c r="C87" s="94"/>
      <c r="D87" s="90"/>
      <c r="E87" s="85"/>
      <c r="F87" s="85"/>
      <c r="G87" s="38"/>
      <c r="J87" s="2"/>
      <c r="K87" s="2"/>
      <c r="L87" s="2"/>
      <c r="M87" s="2"/>
      <c r="N87" s="2"/>
      <c r="O87" s="2"/>
    </row>
    <row r="88" spans="1:15" s="64" customFormat="1" ht="24.75">
      <c r="A88" s="86"/>
      <c r="B88" s="34"/>
      <c r="C88" s="34">
        <v>80114</v>
      </c>
      <c r="D88" s="35" t="s">
        <v>69</v>
      </c>
      <c r="E88" s="59">
        <f>E89</f>
        <v>4500</v>
      </c>
      <c r="F88" s="59">
        <f>F89</f>
        <v>4245</v>
      </c>
      <c r="G88" s="69">
        <f t="shared" si="2"/>
        <v>0.9433333333333334</v>
      </c>
      <c r="H88" s="62"/>
      <c r="I88" s="63"/>
      <c r="J88" s="62"/>
      <c r="K88" s="62"/>
      <c r="L88" s="62"/>
      <c r="M88" s="62"/>
      <c r="N88" s="62"/>
      <c r="O88" s="62"/>
    </row>
    <row r="89" spans="1:15" ht="12.75">
      <c r="A89" s="60"/>
      <c r="B89" s="60"/>
      <c r="C89" s="60"/>
      <c r="D89" s="90" t="s">
        <v>15</v>
      </c>
      <c r="E89" s="85">
        <f>SUM(E90)</f>
        <v>4500</v>
      </c>
      <c r="F89" s="85">
        <f>SUM(F90)</f>
        <v>4245</v>
      </c>
      <c r="G89" s="38">
        <f t="shared" si="2"/>
        <v>0.9433333333333334</v>
      </c>
      <c r="J89" s="2"/>
      <c r="K89" s="2"/>
      <c r="L89" s="2"/>
      <c r="M89" s="2"/>
      <c r="N89" s="2"/>
      <c r="O89" s="2"/>
    </row>
    <row r="90" spans="1:15" s="97" customFormat="1" ht="15" customHeight="1">
      <c r="A90" s="46" t="s">
        <v>16</v>
      </c>
      <c r="B90" s="46"/>
      <c r="C90" s="46"/>
      <c r="D90" s="84" t="s">
        <v>70</v>
      </c>
      <c r="E90" s="85">
        <v>4500</v>
      </c>
      <c r="F90" s="85">
        <v>4245</v>
      </c>
      <c r="G90" s="38">
        <f t="shared" si="2"/>
        <v>0.9433333333333334</v>
      </c>
      <c r="H90" s="95"/>
      <c r="I90" s="96"/>
      <c r="J90" s="95"/>
      <c r="K90" s="95"/>
      <c r="L90" s="95"/>
      <c r="M90" s="95"/>
      <c r="N90" s="95"/>
      <c r="O90" s="95"/>
    </row>
    <row r="91" spans="1:15" s="97" customFormat="1" ht="12.75">
      <c r="A91" s="60"/>
      <c r="B91" s="60"/>
      <c r="C91" s="60"/>
      <c r="D91" s="90"/>
      <c r="E91" s="85"/>
      <c r="F91" s="85"/>
      <c r="G91" s="38"/>
      <c r="H91" s="95"/>
      <c r="I91" s="96"/>
      <c r="J91" s="95"/>
      <c r="K91" s="95"/>
      <c r="L91" s="95"/>
      <c r="M91" s="95"/>
      <c r="N91" s="95"/>
      <c r="O91" s="95"/>
    </row>
    <row r="92" spans="1:15" s="97" customFormat="1" ht="12.75">
      <c r="A92" s="98" t="s">
        <v>71</v>
      </c>
      <c r="B92" s="98" t="s">
        <v>72</v>
      </c>
      <c r="C92" s="98"/>
      <c r="D92" s="61" t="s">
        <v>73</v>
      </c>
      <c r="E92" s="19">
        <f>SUM(E94)</f>
        <v>15000</v>
      </c>
      <c r="F92" s="19">
        <f>SUM(F94)</f>
        <v>14636</v>
      </c>
      <c r="G92" s="21">
        <f t="shared" si="2"/>
        <v>0.9757333333333333</v>
      </c>
      <c r="H92" s="95"/>
      <c r="I92" s="96"/>
      <c r="J92" s="95"/>
      <c r="K92" s="95"/>
      <c r="L92" s="95"/>
      <c r="M92" s="95"/>
      <c r="N92" s="95"/>
      <c r="O92" s="95"/>
    </row>
    <row r="93" spans="1:15" s="103" customFormat="1" ht="12.75">
      <c r="A93" s="99"/>
      <c r="B93" s="99"/>
      <c r="C93" s="99"/>
      <c r="D93" s="65"/>
      <c r="E93" s="28"/>
      <c r="F93" s="28"/>
      <c r="G93" s="100"/>
      <c r="H93" s="101"/>
      <c r="I93" s="102"/>
      <c r="J93" s="101"/>
      <c r="K93" s="101"/>
      <c r="L93" s="101"/>
      <c r="M93" s="101"/>
      <c r="N93" s="101"/>
      <c r="O93" s="101"/>
    </row>
    <row r="94" spans="1:15" s="97" customFormat="1" ht="12.75">
      <c r="A94" s="60"/>
      <c r="B94" s="60"/>
      <c r="C94" s="104" t="s">
        <v>74</v>
      </c>
      <c r="D94" s="35" t="s">
        <v>75</v>
      </c>
      <c r="E94" s="59">
        <f>SUM(E95)</f>
        <v>15000</v>
      </c>
      <c r="F94" s="59">
        <f>SUM(F95)</f>
        <v>14636</v>
      </c>
      <c r="G94" s="69">
        <f t="shared" si="2"/>
        <v>0.9757333333333333</v>
      </c>
      <c r="H94" s="95"/>
      <c r="I94" s="96"/>
      <c r="J94" s="95"/>
      <c r="K94" s="95"/>
      <c r="L94" s="95"/>
      <c r="M94" s="95"/>
      <c r="N94" s="95"/>
      <c r="O94" s="95"/>
    </row>
    <row r="95" spans="1:15" s="97" customFormat="1" ht="12.75">
      <c r="A95" s="60"/>
      <c r="B95" s="60"/>
      <c r="C95" s="60"/>
      <c r="D95" s="90" t="s">
        <v>45</v>
      </c>
      <c r="E95" s="85">
        <f>SUM(E96:E97)</f>
        <v>15000</v>
      </c>
      <c r="F95" s="85">
        <f>SUM(F96:F97)</f>
        <v>14636</v>
      </c>
      <c r="G95" s="38">
        <f t="shared" si="2"/>
        <v>0.9757333333333333</v>
      </c>
      <c r="H95" s="95"/>
      <c r="I95" s="96"/>
      <c r="J95" s="95"/>
      <c r="K95" s="95"/>
      <c r="L95" s="95"/>
      <c r="M95" s="95"/>
      <c r="N95" s="95"/>
      <c r="O95" s="95"/>
    </row>
    <row r="96" spans="1:15" s="97" customFormat="1" ht="60.75">
      <c r="A96" s="46" t="s">
        <v>16</v>
      </c>
      <c r="B96" s="46"/>
      <c r="C96" s="46"/>
      <c r="D96" s="90" t="s">
        <v>76</v>
      </c>
      <c r="E96" s="85">
        <v>5000</v>
      </c>
      <c r="F96" s="85">
        <v>4636</v>
      </c>
      <c r="G96" s="38">
        <f t="shared" si="2"/>
        <v>0.9272</v>
      </c>
      <c r="H96" s="95"/>
      <c r="I96" s="96"/>
      <c r="J96" s="95"/>
      <c r="K96" s="95"/>
      <c r="L96" s="95"/>
      <c r="M96" s="95"/>
      <c r="N96" s="95"/>
      <c r="O96" s="95"/>
    </row>
    <row r="97" spans="1:15" s="97" customFormat="1" ht="60.75">
      <c r="A97" s="46"/>
      <c r="B97" s="46"/>
      <c r="C97" s="46"/>
      <c r="D97" s="90" t="s">
        <v>77</v>
      </c>
      <c r="E97" s="85">
        <v>10000</v>
      </c>
      <c r="F97" s="85">
        <v>10000</v>
      </c>
      <c r="G97" s="38">
        <f t="shared" si="2"/>
        <v>1</v>
      </c>
      <c r="H97" s="95"/>
      <c r="I97" s="96"/>
      <c r="J97" s="95"/>
      <c r="K97" s="95"/>
      <c r="L97" s="95"/>
      <c r="M97" s="95"/>
      <c r="N97" s="95"/>
      <c r="O97" s="95"/>
    </row>
    <row r="98" spans="1:15" s="97" customFormat="1" ht="12.75">
      <c r="A98" s="60"/>
      <c r="B98" s="60"/>
      <c r="C98" s="60"/>
      <c r="D98" s="90"/>
      <c r="E98" s="85"/>
      <c r="F98" s="85"/>
      <c r="G98" s="38"/>
      <c r="H98" s="95"/>
      <c r="I98" s="96"/>
      <c r="J98" s="95"/>
      <c r="K98" s="95"/>
      <c r="L98" s="95"/>
      <c r="M98" s="95"/>
      <c r="N98" s="95"/>
      <c r="O98" s="95"/>
    </row>
    <row r="99" spans="1:15" s="24" customFormat="1" ht="12.75">
      <c r="A99" s="51" t="s">
        <v>78</v>
      </c>
      <c r="B99" s="51">
        <v>852</v>
      </c>
      <c r="C99" s="51"/>
      <c r="D99" s="61" t="s">
        <v>79</v>
      </c>
      <c r="E99" s="19">
        <f>E101</f>
        <v>6250</v>
      </c>
      <c r="F99" s="19">
        <f>F101</f>
        <v>6250</v>
      </c>
      <c r="G99" s="21">
        <f t="shared" si="2"/>
        <v>1</v>
      </c>
      <c r="H99" s="22"/>
      <c r="I99" s="23"/>
      <c r="J99" s="22"/>
      <c r="K99" s="22"/>
      <c r="L99" s="22"/>
      <c r="M99" s="22"/>
      <c r="N99" s="22"/>
      <c r="O99" s="22"/>
    </row>
    <row r="100" spans="1:15" s="33" customFormat="1" ht="12.75">
      <c r="A100" s="55"/>
      <c r="B100" s="55"/>
      <c r="C100" s="55"/>
      <c r="D100" s="65"/>
      <c r="E100" s="28"/>
      <c r="F100" s="28"/>
      <c r="G100" s="30"/>
      <c r="H100" s="31"/>
      <c r="I100" s="32"/>
      <c r="J100" s="31"/>
      <c r="K100" s="31"/>
      <c r="L100" s="31"/>
      <c r="M100" s="31"/>
      <c r="N100" s="31"/>
      <c r="O100" s="31"/>
    </row>
    <row r="101" spans="1:15" s="72" customFormat="1" ht="12.75">
      <c r="A101" s="34"/>
      <c r="B101" s="34"/>
      <c r="C101" s="34">
        <v>85219</v>
      </c>
      <c r="D101" s="35" t="s">
        <v>80</v>
      </c>
      <c r="E101" s="59">
        <f>E102</f>
        <v>6250</v>
      </c>
      <c r="F101" s="59">
        <f>F102</f>
        <v>6250</v>
      </c>
      <c r="G101" s="69">
        <f t="shared" si="2"/>
        <v>1</v>
      </c>
      <c r="H101" s="70"/>
      <c r="I101" s="71"/>
      <c r="J101" s="70"/>
      <c r="K101" s="70"/>
      <c r="L101" s="70"/>
      <c r="M101" s="70"/>
      <c r="N101" s="70"/>
      <c r="O101" s="70"/>
    </row>
    <row r="102" spans="1:15" ht="12.75">
      <c r="A102" s="41"/>
      <c r="B102" s="41"/>
      <c r="C102" s="41"/>
      <c r="D102" s="42" t="s">
        <v>45</v>
      </c>
      <c r="E102" s="37">
        <f>SUM(E103)</f>
        <v>6250</v>
      </c>
      <c r="F102" s="37">
        <f>SUM(F103)</f>
        <v>6250</v>
      </c>
      <c r="G102" s="38">
        <f t="shared" si="2"/>
        <v>1</v>
      </c>
      <c r="J102" s="2"/>
      <c r="K102" s="2"/>
      <c r="L102" s="2"/>
      <c r="M102" s="2"/>
      <c r="N102" s="2"/>
      <c r="O102" s="2"/>
    </row>
    <row r="103" spans="1:15" ht="38.25" customHeight="1">
      <c r="A103" s="46" t="s">
        <v>16</v>
      </c>
      <c r="B103" s="46"/>
      <c r="C103" s="46"/>
      <c r="D103" s="42" t="s">
        <v>81</v>
      </c>
      <c r="E103" s="37">
        <v>6250</v>
      </c>
      <c r="F103" s="37">
        <v>6250</v>
      </c>
      <c r="G103" s="38">
        <f t="shared" si="2"/>
        <v>1</v>
      </c>
      <c r="J103" s="2"/>
      <c r="K103" s="2"/>
      <c r="L103" s="2"/>
      <c r="M103" s="2"/>
      <c r="N103" s="2"/>
      <c r="O103" s="2"/>
    </row>
    <row r="104" spans="1:15" ht="12.75">
      <c r="A104" s="60"/>
      <c r="B104" s="60"/>
      <c r="C104" s="60"/>
      <c r="D104" s="42"/>
      <c r="E104" s="37"/>
      <c r="F104" s="37"/>
      <c r="G104" s="38"/>
      <c r="J104" s="2"/>
      <c r="K104" s="2"/>
      <c r="L104" s="2"/>
      <c r="M104" s="2"/>
      <c r="N104" s="2"/>
      <c r="O104" s="2"/>
    </row>
    <row r="105" spans="1:15" ht="12.75">
      <c r="A105" s="98" t="s">
        <v>82</v>
      </c>
      <c r="B105" s="98" t="s">
        <v>83</v>
      </c>
      <c r="C105" s="98"/>
      <c r="D105" s="105" t="s">
        <v>84</v>
      </c>
      <c r="E105" s="106">
        <f>E107</f>
        <v>10100</v>
      </c>
      <c r="F105" s="106">
        <f>F107</f>
        <v>10088</v>
      </c>
      <c r="G105" s="21">
        <f t="shared" si="2"/>
        <v>0.9988118811881188</v>
      </c>
      <c r="J105" s="2"/>
      <c r="K105" s="2"/>
      <c r="L105" s="2"/>
      <c r="M105" s="2"/>
      <c r="N105" s="2"/>
      <c r="O105" s="2"/>
    </row>
    <row r="106" spans="1:15" s="111" customFormat="1" ht="12.75">
      <c r="A106" s="99"/>
      <c r="B106" s="99"/>
      <c r="C106" s="99"/>
      <c r="D106" s="107"/>
      <c r="E106" s="108"/>
      <c r="F106" s="108"/>
      <c r="G106" s="100"/>
      <c r="H106" s="109"/>
      <c r="I106" s="110"/>
      <c r="J106" s="109"/>
      <c r="K106" s="109"/>
      <c r="L106" s="109"/>
      <c r="M106" s="109"/>
      <c r="N106" s="109"/>
      <c r="O106" s="109"/>
    </row>
    <row r="107" spans="1:15" ht="12.75">
      <c r="A107" s="60"/>
      <c r="B107" s="60"/>
      <c r="C107" s="104" t="s">
        <v>85</v>
      </c>
      <c r="D107" s="112" t="s">
        <v>86</v>
      </c>
      <c r="E107" s="113">
        <f>SUM(E109,E112)</f>
        <v>10100</v>
      </c>
      <c r="F107" s="113">
        <f>SUM(F109,F112)</f>
        <v>10088</v>
      </c>
      <c r="G107" s="38">
        <f t="shared" si="2"/>
        <v>0.9988118811881188</v>
      </c>
      <c r="J107" s="2"/>
      <c r="K107" s="2"/>
      <c r="L107" s="2"/>
      <c r="M107" s="2"/>
      <c r="N107" s="2"/>
      <c r="O107" s="2"/>
    </row>
    <row r="108" spans="1:15" ht="12.75">
      <c r="A108" s="60"/>
      <c r="B108" s="60"/>
      <c r="C108" s="60"/>
      <c r="D108" s="42" t="s">
        <v>55</v>
      </c>
      <c r="E108" s="37"/>
      <c r="F108" s="37"/>
      <c r="G108" s="38"/>
      <c r="J108" s="2"/>
      <c r="K108" s="2"/>
      <c r="L108" s="2"/>
      <c r="M108" s="2"/>
      <c r="N108" s="2"/>
      <c r="O108" s="2"/>
    </row>
    <row r="109" spans="1:15" ht="24.75">
      <c r="A109" s="60"/>
      <c r="B109" s="60"/>
      <c r="C109" s="60"/>
      <c r="D109" s="112" t="s">
        <v>87</v>
      </c>
      <c r="E109" s="113">
        <f>E110</f>
        <v>5500</v>
      </c>
      <c r="F109" s="113">
        <f>F110</f>
        <v>5488</v>
      </c>
      <c r="G109" s="38">
        <f t="shared" si="2"/>
        <v>0.9978181818181818</v>
      </c>
      <c r="J109" s="2"/>
      <c r="K109" s="2"/>
      <c r="L109" s="2"/>
      <c r="M109" s="2"/>
      <c r="N109" s="2"/>
      <c r="O109" s="2"/>
    </row>
    <row r="110" spans="1:15" ht="12.75">
      <c r="A110" s="60"/>
      <c r="B110" s="60"/>
      <c r="C110" s="60"/>
      <c r="D110" s="42" t="s">
        <v>45</v>
      </c>
      <c r="E110" s="37">
        <f>E111</f>
        <v>5500</v>
      </c>
      <c r="F110" s="37">
        <f>F111</f>
        <v>5488</v>
      </c>
      <c r="G110" s="38">
        <f t="shared" si="2"/>
        <v>0.9978181818181818</v>
      </c>
      <c r="J110" s="2"/>
      <c r="K110" s="2"/>
      <c r="L110" s="2"/>
      <c r="M110" s="2"/>
      <c r="N110" s="2"/>
      <c r="O110" s="2"/>
    </row>
    <row r="111" spans="1:15" ht="24.75">
      <c r="A111" s="46" t="s">
        <v>16</v>
      </c>
      <c r="B111" s="46"/>
      <c r="C111" s="46"/>
      <c r="D111" s="42" t="s">
        <v>88</v>
      </c>
      <c r="E111" s="37">
        <v>5500</v>
      </c>
      <c r="F111" s="37">
        <v>5488</v>
      </c>
      <c r="G111" s="38">
        <f t="shared" si="2"/>
        <v>0.9978181818181818</v>
      </c>
      <c r="J111" s="2"/>
      <c r="K111" s="2"/>
      <c r="L111" s="2"/>
      <c r="M111" s="2"/>
      <c r="N111" s="2"/>
      <c r="O111" s="2"/>
    </row>
    <row r="112" spans="1:15" ht="12.75">
      <c r="A112" s="60"/>
      <c r="B112" s="60"/>
      <c r="C112" s="60"/>
      <c r="D112" s="112" t="s">
        <v>89</v>
      </c>
      <c r="E112" s="113">
        <f>E113</f>
        <v>4600</v>
      </c>
      <c r="F112" s="113">
        <f>F113</f>
        <v>4600</v>
      </c>
      <c r="G112" s="38">
        <f t="shared" si="2"/>
        <v>1</v>
      </c>
      <c r="J112" s="2"/>
      <c r="K112" s="2"/>
      <c r="L112" s="2"/>
      <c r="M112" s="2"/>
      <c r="N112" s="2"/>
      <c r="O112" s="2"/>
    </row>
    <row r="113" spans="1:15" ht="12.75">
      <c r="A113" s="60"/>
      <c r="B113" s="60"/>
      <c r="C113" s="60"/>
      <c r="D113" s="42" t="s">
        <v>45</v>
      </c>
      <c r="E113" s="37">
        <f>E114</f>
        <v>4600</v>
      </c>
      <c r="F113" s="37">
        <f>F114</f>
        <v>4600</v>
      </c>
      <c r="G113" s="38">
        <f t="shared" si="2"/>
        <v>1</v>
      </c>
      <c r="J113" s="2"/>
      <c r="K113" s="2"/>
      <c r="L113" s="2"/>
      <c r="M113" s="2"/>
      <c r="N113" s="2"/>
      <c r="O113" s="2"/>
    </row>
    <row r="114" spans="1:15" ht="12.75">
      <c r="A114" s="46" t="s">
        <v>16</v>
      </c>
      <c r="B114" s="46"/>
      <c r="C114" s="46"/>
      <c r="D114" s="42" t="s">
        <v>90</v>
      </c>
      <c r="E114" s="37">
        <v>4600</v>
      </c>
      <c r="F114" s="37">
        <v>4600</v>
      </c>
      <c r="G114" s="38">
        <f t="shared" si="2"/>
        <v>1</v>
      </c>
      <c r="J114" s="2"/>
      <c r="K114" s="2"/>
      <c r="L114" s="2"/>
      <c r="M114" s="2"/>
      <c r="N114" s="2"/>
      <c r="O114" s="2"/>
    </row>
    <row r="115" spans="1:15" ht="12.75">
      <c r="A115" s="60"/>
      <c r="B115" s="60"/>
      <c r="C115" s="60"/>
      <c r="D115" s="42"/>
      <c r="E115" s="37"/>
      <c r="F115" s="37"/>
      <c r="G115" s="38"/>
      <c r="J115" s="2"/>
      <c r="K115" s="2"/>
      <c r="L115" s="2"/>
      <c r="M115" s="2"/>
      <c r="N115" s="2"/>
      <c r="O115" s="2"/>
    </row>
    <row r="116" spans="1:15" s="24" customFormat="1" ht="24.75">
      <c r="A116" s="51" t="s">
        <v>91</v>
      </c>
      <c r="B116" s="51">
        <v>900</v>
      </c>
      <c r="C116" s="51"/>
      <c r="D116" s="61" t="s">
        <v>92</v>
      </c>
      <c r="E116" s="19">
        <f>E118+E123</f>
        <v>218054</v>
      </c>
      <c r="F116" s="19">
        <f>F118+F123</f>
        <v>216888</v>
      </c>
      <c r="G116" s="21">
        <f t="shared" si="2"/>
        <v>0.9946527007071643</v>
      </c>
      <c r="H116" s="22"/>
      <c r="I116" s="23"/>
      <c r="J116" s="22"/>
      <c r="K116" s="22"/>
      <c r="L116" s="22"/>
      <c r="M116" s="22"/>
      <c r="N116" s="22"/>
      <c r="O116" s="22"/>
    </row>
    <row r="117" spans="1:15" s="33" customFormat="1" ht="12.75">
      <c r="A117" s="55"/>
      <c r="B117" s="55"/>
      <c r="C117" s="55"/>
      <c r="D117" s="65"/>
      <c r="E117" s="28"/>
      <c r="F117" s="28"/>
      <c r="G117" s="30"/>
      <c r="H117" s="31"/>
      <c r="I117" s="32"/>
      <c r="J117" s="31"/>
      <c r="K117" s="31"/>
      <c r="L117" s="31"/>
      <c r="M117" s="31"/>
      <c r="N117" s="31"/>
      <c r="O117" s="31"/>
    </row>
    <row r="118" spans="1:15" s="72" customFormat="1" ht="12.75">
      <c r="A118" s="34"/>
      <c r="B118" s="34"/>
      <c r="C118" s="34">
        <v>90015</v>
      </c>
      <c r="D118" s="35" t="s">
        <v>93</v>
      </c>
      <c r="E118" s="59">
        <f>E119</f>
        <v>85057</v>
      </c>
      <c r="F118" s="59">
        <f>F119</f>
        <v>85027</v>
      </c>
      <c r="G118" s="69">
        <f t="shared" si="2"/>
        <v>0.9996472953431228</v>
      </c>
      <c r="H118" s="70"/>
      <c r="I118" s="71"/>
      <c r="J118" s="70"/>
      <c r="K118" s="70"/>
      <c r="L118" s="70"/>
      <c r="M118" s="70"/>
      <c r="N118" s="70"/>
      <c r="O118" s="70"/>
    </row>
    <row r="119" spans="1:15" ht="12.75">
      <c r="A119" s="41"/>
      <c r="B119" s="41"/>
      <c r="C119" s="41"/>
      <c r="D119" s="42" t="s">
        <v>65</v>
      </c>
      <c r="E119" s="37">
        <f>SUM(E120:E121)</f>
        <v>85057</v>
      </c>
      <c r="F119" s="37">
        <f>SUM(F120:F121)</f>
        <v>85027</v>
      </c>
      <c r="G119" s="38">
        <f t="shared" si="2"/>
        <v>0.9996472953431228</v>
      </c>
      <c r="J119" s="2"/>
      <c r="K119" s="2"/>
      <c r="L119" s="2"/>
      <c r="M119" s="2"/>
      <c r="N119" s="2"/>
      <c r="O119" s="2"/>
    </row>
    <row r="120" spans="1:15" ht="38.25" customHeight="1">
      <c r="A120" s="46" t="s">
        <v>16</v>
      </c>
      <c r="B120" s="46"/>
      <c r="C120" s="46"/>
      <c r="D120" s="42" t="s">
        <v>94</v>
      </c>
      <c r="E120" s="37">
        <v>70057</v>
      </c>
      <c r="F120" s="37">
        <v>70057</v>
      </c>
      <c r="G120" s="38">
        <f t="shared" si="2"/>
        <v>1</v>
      </c>
      <c r="J120" s="2"/>
      <c r="K120" s="2"/>
      <c r="L120" s="2"/>
      <c r="M120" s="2"/>
      <c r="N120" s="2"/>
      <c r="O120" s="2"/>
    </row>
    <row r="121" spans="1:15" ht="24.75">
      <c r="A121" s="46"/>
      <c r="B121" s="46"/>
      <c r="C121" s="46"/>
      <c r="D121" s="42" t="s">
        <v>95</v>
      </c>
      <c r="E121" s="37">
        <v>15000</v>
      </c>
      <c r="F121" s="37">
        <v>14970</v>
      </c>
      <c r="G121" s="38">
        <f t="shared" si="2"/>
        <v>0.998</v>
      </c>
      <c r="J121" s="2"/>
      <c r="K121" s="2"/>
      <c r="L121" s="2"/>
      <c r="M121" s="2"/>
      <c r="N121" s="2"/>
      <c r="O121" s="2"/>
    </row>
    <row r="122" spans="1:15" ht="12.75">
      <c r="A122" s="79"/>
      <c r="B122" s="80"/>
      <c r="C122" s="81"/>
      <c r="D122" s="42"/>
      <c r="E122" s="37"/>
      <c r="F122" s="37"/>
      <c r="G122" s="38"/>
      <c r="J122" s="2"/>
      <c r="K122" s="2"/>
      <c r="L122" s="2"/>
      <c r="M122" s="2"/>
      <c r="N122" s="2"/>
      <c r="O122" s="2"/>
    </row>
    <row r="123" spans="1:15" s="72" customFormat="1" ht="12.75">
      <c r="A123" s="34"/>
      <c r="B123" s="34"/>
      <c r="C123" s="34">
        <v>90095</v>
      </c>
      <c r="D123" s="35" t="s">
        <v>96</v>
      </c>
      <c r="E123" s="59">
        <f>E124</f>
        <v>132997</v>
      </c>
      <c r="F123" s="59">
        <f>F124</f>
        <v>131861</v>
      </c>
      <c r="G123" s="69">
        <f t="shared" si="2"/>
        <v>0.9914584539500891</v>
      </c>
      <c r="H123" s="70"/>
      <c r="I123" s="71"/>
      <c r="J123" s="70"/>
      <c r="K123" s="70"/>
      <c r="L123" s="70"/>
      <c r="M123" s="70"/>
      <c r="N123" s="70"/>
      <c r="O123" s="70"/>
    </row>
    <row r="124" spans="1:10" ht="12.75">
      <c r="A124" s="41"/>
      <c r="B124" s="41"/>
      <c r="C124" s="41"/>
      <c r="D124" s="42" t="s">
        <v>97</v>
      </c>
      <c r="E124" s="37">
        <f>SUM(E125:E127)</f>
        <v>132997</v>
      </c>
      <c r="F124" s="37">
        <f>SUM(F125:F127)</f>
        <v>131861</v>
      </c>
      <c r="G124" s="38">
        <f t="shared" si="2"/>
        <v>0.9914584539500891</v>
      </c>
      <c r="J124" s="2"/>
    </row>
    <row r="125" spans="1:10" ht="38.25" customHeight="1">
      <c r="A125" s="46" t="s">
        <v>16</v>
      </c>
      <c r="B125" s="46"/>
      <c r="C125" s="46"/>
      <c r="D125" s="42" t="s">
        <v>98</v>
      </c>
      <c r="E125" s="37">
        <v>71636</v>
      </c>
      <c r="F125" s="37">
        <v>70635</v>
      </c>
      <c r="G125" s="38">
        <f t="shared" si="2"/>
        <v>0.9860265788151209</v>
      </c>
      <c r="J125" s="2"/>
    </row>
    <row r="126" spans="1:15" ht="36.75">
      <c r="A126" s="46"/>
      <c r="B126" s="46"/>
      <c r="C126" s="46"/>
      <c r="D126" s="42" t="s">
        <v>99</v>
      </c>
      <c r="E126" s="37">
        <v>6361</v>
      </c>
      <c r="F126" s="37">
        <v>6341</v>
      </c>
      <c r="G126" s="38">
        <f>F126/E126</f>
        <v>0.9968558402766861</v>
      </c>
      <c r="H126" s="114"/>
      <c r="J126" s="2"/>
      <c r="K126" s="2"/>
      <c r="L126" s="2"/>
      <c r="M126" s="2"/>
      <c r="N126" s="2"/>
      <c r="O126" s="2"/>
    </row>
    <row r="127" spans="1:15" ht="36.75">
      <c r="A127" s="46"/>
      <c r="B127" s="46"/>
      <c r="C127" s="46"/>
      <c r="D127" s="42" t="s">
        <v>100</v>
      </c>
      <c r="E127" s="37">
        <v>55000</v>
      </c>
      <c r="F127" s="37">
        <v>54885</v>
      </c>
      <c r="G127" s="38">
        <f>F127/E127</f>
        <v>0.9979090909090909</v>
      </c>
      <c r="H127" s="114"/>
      <c r="J127" s="2"/>
      <c r="K127" s="2"/>
      <c r="L127" s="2"/>
      <c r="M127" s="2"/>
      <c r="N127" s="2"/>
      <c r="O127" s="2"/>
    </row>
    <row r="128" spans="1:15" ht="12.75">
      <c r="A128" s="115"/>
      <c r="B128" s="115"/>
      <c r="C128" s="115"/>
      <c r="D128" s="116"/>
      <c r="E128" s="116"/>
      <c r="F128" s="117"/>
      <c r="G128" s="38"/>
      <c r="J128" s="2"/>
      <c r="K128" s="2"/>
      <c r="L128" s="2"/>
      <c r="M128" s="2"/>
      <c r="N128" s="2"/>
      <c r="O128" s="2"/>
    </row>
    <row r="129" spans="1:15" s="24" customFormat="1" ht="24.75">
      <c r="A129" s="51" t="s">
        <v>101</v>
      </c>
      <c r="B129" s="51">
        <v>921</v>
      </c>
      <c r="C129" s="51"/>
      <c r="D129" s="61" t="s">
        <v>102</v>
      </c>
      <c r="E129" s="19">
        <f>E131</f>
        <v>9000</v>
      </c>
      <c r="F129" s="19">
        <f>F131</f>
        <v>9000</v>
      </c>
      <c r="G129" s="21">
        <f>F129/E129</f>
        <v>1</v>
      </c>
      <c r="H129" s="22"/>
      <c r="I129" s="23"/>
      <c r="J129" s="22"/>
      <c r="K129" s="22"/>
      <c r="L129" s="22"/>
      <c r="M129" s="22"/>
      <c r="N129" s="22"/>
      <c r="O129" s="22"/>
    </row>
    <row r="130" spans="1:15" s="33" customFormat="1" ht="12.75">
      <c r="A130" s="55"/>
      <c r="B130" s="55"/>
      <c r="C130" s="55"/>
      <c r="D130" s="65"/>
      <c r="E130" s="28"/>
      <c r="F130" s="28"/>
      <c r="G130" s="30"/>
      <c r="H130" s="31"/>
      <c r="I130" s="32"/>
      <c r="J130" s="31"/>
      <c r="K130" s="31"/>
      <c r="L130" s="31"/>
      <c r="M130" s="31"/>
      <c r="N130" s="31"/>
      <c r="O130" s="31"/>
    </row>
    <row r="131" spans="1:15" s="72" customFormat="1" ht="12.75">
      <c r="A131" s="34"/>
      <c r="B131" s="34"/>
      <c r="C131" s="34">
        <v>92195</v>
      </c>
      <c r="D131" s="35" t="s">
        <v>96</v>
      </c>
      <c r="E131" s="59">
        <f>E132</f>
        <v>9000</v>
      </c>
      <c r="F131" s="59">
        <f>F132</f>
        <v>9000</v>
      </c>
      <c r="G131" s="69">
        <f>F131/E131</f>
        <v>1</v>
      </c>
      <c r="H131" s="70"/>
      <c r="I131" s="71"/>
      <c r="J131" s="70"/>
      <c r="K131" s="70"/>
      <c r="L131" s="70"/>
      <c r="M131" s="70"/>
      <c r="N131" s="70"/>
      <c r="O131" s="70"/>
    </row>
    <row r="132" spans="1:15" ht="12.75">
      <c r="A132" s="41"/>
      <c r="B132" s="41"/>
      <c r="C132" s="41"/>
      <c r="D132" s="42" t="s">
        <v>15</v>
      </c>
      <c r="E132" s="37">
        <f>SUM(E133)</f>
        <v>9000</v>
      </c>
      <c r="F132" s="37">
        <f>SUM(F133)</f>
        <v>9000</v>
      </c>
      <c r="G132" s="38">
        <f>F132/E132</f>
        <v>1</v>
      </c>
      <c r="J132" s="2"/>
      <c r="K132" s="2"/>
      <c r="L132" s="2"/>
      <c r="M132" s="2"/>
      <c r="N132" s="2"/>
      <c r="O132" s="2"/>
    </row>
    <row r="133" spans="1:15" ht="25.5" customHeight="1">
      <c r="A133" s="46" t="s">
        <v>16</v>
      </c>
      <c r="B133" s="46"/>
      <c r="C133" s="46"/>
      <c r="D133" s="42" t="s">
        <v>103</v>
      </c>
      <c r="E133" s="37">
        <v>9000</v>
      </c>
      <c r="F133" s="37">
        <v>9000</v>
      </c>
      <c r="G133" s="38">
        <f>F133/E133</f>
        <v>1</v>
      </c>
      <c r="H133" s="114"/>
      <c r="J133" s="2"/>
      <c r="K133" s="2"/>
      <c r="L133" s="2"/>
      <c r="M133" s="2"/>
      <c r="N133" s="2"/>
      <c r="O133" s="2"/>
    </row>
    <row r="134" spans="1:15" ht="12.75">
      <c r="A134" s="115"/>
      <c r="B134" s="115"/>
      <c r="C134" s="115"/>
      <c r="D134" s="116"/>
      <c r="E134" s="116"/>
      <c r="F134" s="117"/>
      <c r="G134" s="38"/>
      <c r="J134" s="2"/>
      <c r="K134" s="2"/>
      <c r="L134" s="2"/>
      <c r="M134" s="2"/>
      <c r="N134" s="2"/>
      <c r="O134" s="2"/>
    </row>
    <row r="135" spans="1:15" s="24" customFormat="1" ht="12.75">
      <c r="A135" s="51" t="s">
        <v>104</v>
      </c>
      <c r="B135" s="51">
        <v>926</v>
      </c>
      <c r="C135" s="51"/>
      <c r="D135" s="61" t="s">
        <v>105</v>
      </c>
      <c r="E135" s="19">
        <f>E137</f>
        <v>8600</v>
      </c>
      <c r="F135" s="19">
        <f>F137</f>
        <v>8529</v>
      </c>
      <c r="G135" s="21">
        <f>F135/E135</f>
        <v>0.9917441860465116</v>
      </c>
      <c r="H135" s="22"/>
      <c r="I135" s="23"/>
      <c r="J135" s="22"/>
      <c r="K135" s="22"/>
      <c r="L135" s="22"/>
      <c r="M135" s="22"/>
      <c r="N135" s="22"/>
      <c r="O135" s="22"/>
    </row>
    <row r="136" spans="1:15" s="33" customFormat="1" ht="12.75">
      <c r="A136" s="55"/>
      <c r="B136" s="55"/>
      <c r="C136" s="55"/>
      <c r="D136" s="65"/>
      <c r="E136" s="28"/>
      <c r="F136" s="28"/>
      <c r="G136" s="30"/>
      <c r="H136" s="31"/>
      <c r="I136" s="32"/>
      <c r="J136" s="31"/>
      <c r="K136" s="31"/>
      <c r="L136" s="31"/>
      <c r="M136" s="31"/>
      <c r="N136" s="31"/>
      <c r="O136" s="31"/>
    </row>
    <row r="137" spans="1:15" s="72" customFormat="1" ht="12.75">
      <c r="A137" s="87"/>
      <c r="B137" s="87"/>
      <c r="C137" s="87" t="s">
        <v>106</v>
      </c>
      <c r="D137" s="112" t="s">
        <v>107</v>
      </c>
      <c r="E137" s="113">
        <f>E138</f>
        <v>8600</v>
      </c>
      <c r="F137" s="113">
        <f>F138</f>
        <v>8529</v>
      </c>
      <c r="G137" s="69">
        <f>F137/E137</f>
        <v>0.9917441860465116</v>
      </c>
      <c r="H137" s="118"/>
      <c r="I137" s="71"/>
      <c r="J137" s="70"/>
      <c r="K137" s="70"/>
      <c r="L137" s="70"/>
      <c r="M137" s="70"/>
      <c r="N137" s="70"/>
      <c r="O137" s="70"/>
    </row>
    <row r="138" spans="1:15" ht="12.75">
      <c r="A138" s="41"/>
      <c r="B138" s="41"/>
      <c r="C138" s="41"/>
      <c r="D138" s="42" t="s">
        <v>97</v>
      </c>
      <c r="E138" s="37">
        <f>SUM(E139)</f>
        <v>8600</v>
      </c>
      <c r="F138" s="37">
        <f>SUM(F139)</f>
        <v>8529</v>
      </c>
      <c r="G138" s="38">
        <f>F138/E138</f>
        <v>0.9917441860465116</v>
      </c>
      <c r="H138" s="119"/>
      <c r="J138" s="2"/>
      <c r="K138" s="2"/>
      <c r="L138" s="2"/>
      <c r="M138" s="2"/>
      <c r="N138" s="2"/>
      <c r="O138" s="2"/>
    </row>
    <row r="139" spans="1:15" ht="28.5" customHeight="1">
      <c r="A139" s="46" t="s">
        <v>16</v>
      </c>
      <c r="B139" s="46"/>
      <c r="C139" s="46"/>
      <c r="D139" s="42" t="s">
        <v>108</v>
      </c>
      <c r="E139" s="37">
        <v>8600</v>
      </c>
      <c r="F139" s="37">
        <v>8529</v>
      </c>
      <c r="G139" s="38">
        <f>F139/E139</f>
        <v>0.9917441860465116</v>
      </c>
      <c r="H139" s="119"/>
      <c r="J139" s="2"/>
      <c r="K139" s="2"/>
      <c r="L139" s="2"/>
      <c r="M139" s="2"/>
      <c r="N139" s="2"/>
      <c r="O139" s="2"/>
    </row>
    <row r="140" spans="1:15" ht="12.75">
      <c r="A140" s="115"/>
      <c r="B140" s="115"/>
      <c r="C140" s="115"/>
      <c r="D140" s="116"/>
      <c r="E140" s="116"/>
      <c r="F140" s="117"/>
      <c r="G140" s="38"/>
      <c r="H140" s="119"/>
      <c r="J140" s="2"/>
      <c r="K140" s="2"/>
      <c r="L140" s="2"/>
      <c r="M140" s="2"/>
      <c r="N140" s="2"/>
      <c r="O140" s="2"/>
    </row>
    <row r="141" spans="1:15" s="24" customFormat="1" ht="12.75">
      <c r="A141" s="120"/>
      <c r="B141" s="120"/>
      <c r="C141" s="120"/>
      <c r="D141" s="121" t="s">
        <v>109</v>
      </c>
      <c r="E141" s="20">
        <f>SUM(E11,E20,E31,E38,E46,E61,E92,E99,E105,E116,E129,E135)</f>
        <v>2393207</v>
      </c>
      <c r="F141" s="20">
        <f>SUM(F11,F20,F31,F38,F46,F61,F92,F99,F105,F116,F129,F135)</f>
        <v>2140577</v>
      </c>
      <c r="G141" s="21">
        <f>F141/E141</f>
        <v>0.8944387175869033</v>
      </c>
      <c r="H141" s="22"/>
      <c r="I141" s="23"/>
      <c r="J141" s="22"/>
      <c r="K141" s="22"/>
      <c r="L141" s="22"/>
      <c r="M141" s="22"/>
      <c r="N141" s="22"/>
      <c r="O141" s="22"/>
    </row>
    <row r="142" spans="1:15" ht="12.75">
      <c r="A142" s="122"/>
      <c r="B142" s="122"/>
      <c r="C142" s="122"/>
      <c r="F142" s="123"/>
      <c r="G142" s="40"/>
      <c r="J142" s="2"/>
      <c r="K142" s="2"/>
      <c r="L142" s="2"/>
      <c r="M142" s="2"/>
      <c r="N142" s="2"/>
      <c r="O142" s="2"/>
    </row>
    <row r="143" spans="1:15" ht="12.75">
      <c r="A143" s="122"/>
      <c r="B143" s="122"/>
      <c r="C143" s="122"/>
      <c r="F143" s="123"/>
      <c r="G143" s="40"/>
      <c r="J143" s="2"/>
      <c r="K143" s="2"/>
      <c r="L143" s="2"/>
      <c r="M143" s="2"/>
      <c r="N143" s="2"/>
      <c r="O143" s="2"/>
    </row>
    <row r="144" spans="1:15" ht="12.75">
      <c r="A144" s="122"/>
      <c r="B144" s="122"/>
      <c r="C144" s="122"/>
      <c r="F144" s="123"/>
      <c r="G144" s="40"/>
      <c r="J144" s="2"/>
      <c r="K144" s="2"/>
      <c r="L144" s="2"/>
      <c r="M144" s="2"/>
      <c r="N144" s="2"/>
      <c r="O144" s="2"/>
    </row>
    <row r="145" spans="1:15" ht="12.75">
      <c r="A145" s="122"/>
      <c r="B145" s="122"/>
      <c r="C145" s="122"/>
      <c r="F145" s="123"/>
      <c r="G145" s="40"/>
      <c r="J145" s="2"/>
      <c r="K145" s="2"/>
      <c r="L145" s="2"/>
      <c r="M145" s="2"/>
      <c r="N145" s="2"/>
      <c r="O145" s="2"/>
    </row>
    <row r="146" spans="1:15" ht="12.75">
      <c r="A146" s="122"/>
      <c r="B146" s="122"/>
      <c r="C146" s="122"/>
      <c r="F146" s="123"/>
      <c r="G146" s="40"/>
      <c r="J146" s="2"/>
      <c r="K146" s="2"/>
      <c r="L146" s="2"/>
      <c r="M146" s="2"/>
      <c r="N146" s="2"/>
      <c r="O146" s="2"/>
    </row>
    <row r="147" spans="1:15" ht="12.75">
      <c r="A147" s="122"/>
      <c r="B147" s="122"/>
      <c r="C147" s="122"/>
      <c r="F147" s="123"/>
      <c r="G147" s="40"/>
      <c r="J147" s="2"/>
      <c r="K147" s="2"/>
      <c r="L147" s="2"/>
      <c r="M147" s="2"/>
      <c r="N147" s="2"/>
      <c r="O147" s="2"/>
    </row>
    <row r="148" spans="1:15" ht="12.75">
      <c r="A148" s="122"/>
      <c r="B148" s="122"/>
      <c r="C148" s="122"/>
      <c r="F148" s="123"/>
      <c r="G148" s="40"/>
      <c r="J148" s="2"/>
      <c r="K148" s="2"/>
      <c r="L148" s="2"/>
      <c r="M148" s="2"/>
      <c r="N148" s="2"/>
      <c r="O148" s="2"/>
    </row>
    <row r="149" spans="1:15" ht="12.75">
      <c r="A149" s="122"/>
      <c r="B149" s="122"/>
      <c r="C149" s="122"/>
      <c r="F149" s="123"/>
      <c r="G149" s="40"/>
      <c r="J149" s="2"/>
      <c r="K149" s="2"/>
      <c r="L149" s="2"/>
      <c r="M149" s="2"/>
      <c r="N149" s="2"/>
      <c r="O149" s="2"/>
    </row>
    <row r="150" spans="1:15" ht="12.75">
      <c r="A150" s="122"/>
      <c r="B150" s="122"/>
      <c r="C150" s="122"/>
      <c r="F150" s="123"/>
      <c r="G150" s="40"/>
      <c r="J150" s="2"/>
      <c r="K150" s="2"/>
      <c r="L150" s="2"/>
      <c r="M150" s="2"/>
      <c r="N150" s="2"/>
      <c r="O150" s="2"/>
    </row>
    <row r="151" spans="1:15" ht="12.75">
      <c r="A151" s="122"/>
      <c r="B151" s="122"/>
      <c r="C151" s="122"/>
      <c r="F151" s="123"/>
      <c r="G151" s="40"/>
      <c r="J151" s="2"/>
      <c r="K151" s="2"/>
      <c r="L151" s="2"/>
      <c r="M151" s="2"/>
      <c r="N151" s="2"/>
      <c r="O151" s="2"/>
    </row>
    <row r="152" spans="1:15" ht="12.75">
      <c r="A152" s="122"/>
      <c r="B152" s="122"/>
      <c r="C152" s="122"/>
      <c r="F152" s="123"/>
      <c r="G152" s="40"/>
      <c r="J152" s="2"/>
      <c r="K152" s="2"/>
      <c r="L152" s="2"/>
      <c r="M152" s="2"/>
      <c r="N152" s="2"/>
      <c r="O152" s="2"/>
    </row>
    <row r="153" spans="1:15" ht="12.75">
      <c r="A153" s="122"/>
      <c r="B153" s="122"/>
      <c r="C153" s="122"/>
      <c r="F153" s="123"/>
      <c r="G153" s="40"/>
      <c r="J153" s="2"/>
      <c r="K153" s="2"/>
      <c r="L153" s="2"/>
      <c r="M153" s="2"/>
      <c r="N153" s="2"/>
      <c r="O153" s="2"/>
    </row>
    <row r="154" spans="1:15" ht="12.75">
      <c r="A154" s="122"/>
      <c r="B154" s="122"/>
      <c r="C154" s="122"/>
      <c r="F154" s="123"/>
      <c r="G154" s="40"/>
      <c r="J154" s="2"/>
      <c r="K154" s="2"/>
      <c r="L154" s="2"/>
      <c r="M154" s="2"/>
      <c r="N154" s="2"/>
      <c r="O154" s="2"/>
    </row>
    <row r="155" spans="1:15" ht="12.75">
      <c r="A155" s="122"/>
      <c r="B155" s="122"/>
      <c r="C155" s="122"/>
      <c r="F155" s="123"/>
      <c r="G155" s="40"/>
      <c r="J155" s="2"/>
      <c r="K155" s="2"/>
      <c r="L155" s="2"/>
      <c r="M155" s="2"/>
      <c r="N155" s="2"/>
      <c r="O155" s="2"/>
    </row>
    <row r="156" spans="1:15" ht="12.75">
      <c r="A156" s="122"/>
      <c r="B156" s="122"/>
      <c r="C156" s="122"/>
      <c r="F156" s="123"/>
      <c r="G156" s="40"/>
      <c r="J156" s="2"/>
      <c r="K156" s="2"/>
      <c r="L156" s="2"/>
      <c r="M156" s="2"/>
      <c r="N156" s="2"/>
      <c r="O156" s="2"/>
    </row>
    <row r="157" spans="1:15" ht="12.75">
      <c r="A157" s="122"/>
      <c r="B157" s="122"/>
      <c r="C157" s="122"/>
      <c r="F157" s="5"/>
      <c r="G157" s="40"/>
      <c r="J157" s="2"/>
      <c r="K157" s="2"/>
      <c r="L157" s="2"/>
      <c r="M157" s="2"/>
      <c r="N157" s="2"/>
      <c r="O157" s="2"/>
    </row>
    <row r="158" spans="1:15" ht="12.75">
      <c r="A158" s="122"/>
      <c r="B158" s="122"/>
      <c r="C158" s="122"/>
      <c r="F158" s="123"/>
      <c r="G158" s="40"/>
      <c r="J158" s="2"/>
      <c r="K158" s="2"/>
      <c r="L158" s="2"/>
      <c r="M158" s="2"/>
      <c r="N158" s="2"/>
      <c r="O158" s="2"/>
    </row>
    <row r="159" spans="1:15" ht="12.75">
      <c r="A159" s="122"/>
      <c r="B159" s="122"/>
      <c r="C159" s="122"/>
      <c r="F159" s="5"/>
      <c r="G159" s="40"/>
      <c r="J159" s="2"/>
      <c r="K159" s="2"/>
      <c r="L159" s="2"/>
      <c r="M159" s="2"/>
      <c r="N159" s="2"/>
      <c r="O159" s="2"/>
    </row>
    <row r="160" spans="1:15" ht="12.75">
      <c r="A160" s="122"/>
      <c r="B160" s="122"/>
      <c r="C160" s="122"/>
      <c r="F160" s="5"/>
      <c r="G160" s="40"/>
      <c r="H160" s="114"/>
      <c r="J160" s="2"/>
      <c r="K160" s="2"/>
      <c r="L160" s="2"/>
      <c r="M160" s="2"/>
      <c r="N160" s="2"/>
      <c r="O160" s="2"/>
    </row>
    <row r="161" spans="1:15" ht="12.75">
      <c r="A161" s="122"/>
      <c r="B161" s="122"/>
      <c r="C161" s="122"/>
      <c r="F161" s="5"/>
      <c r="G161" s="40"/>
      <c r="H161" s="114"/>
      <c r="J161" s="2"/>
      <c r="K161" s="2"/>
      <c r="L161" s="2"/>
      <c r="M161" s="2"/>
      <c r="N161" s="2"/>
      <c r="O161" s="2"/>
    </row>
    <row r="162" spans="1:15" ht="12.75">
      <c r="A162" s="122"/>
      <c r="B162" s="122"/>
      <c r="C162" s="122"/>
      <c r="F162" s="5"/>
      <c r="G162" s="40"/>
      <c r="J162" s="2"/>
      <c r="K162" s="2"/>
      <c r="L162" s="2"/>
      <c r="M162" s="2"/>
      <c r="N162" s="2"/>
      <c r="O162" s="2"/>
    </row>
    <row r="163" spans="1:15" ht="12.75">
      <c r="A163" s="122"/>
      <c r="B163" s="122"/>
      <c r="C163" s="122"/>
      <c r="F163" s="5"/>
      <c r="G163" s="40"/>
      <c r="J163" s="2"/>
      <c r="K163" s="2"/>
      <c r="L163" s="2"/>
      <c r="M163" s="2"/>
      <c r="N163" s="2"/>
      <c r="O163" s="2"/>
    </row>
    <row r="164" spans="1:15" ht="12.75">
      <c r="A164" s="122"/>
      <c r="B164" s="122"/>
      <c r="C164" s="122"/>
      <c r="F164" s="5"/>
      <c r="G164" s="40"/>
      <c r="J164" s="2"/>
      <c r="K164" s="2"/>
      <c r="L164" s="2"/>
      <c r="M164" s="2"/>
      <c r="N164" s="2"/>
      <c r="O164" s="2"/>
    </row>
    <row r="165" spans="1:15" ht="12.75">
      <c r="A165" s="122"/>
      <c r="B165" s="122"/>
      <c r="C165" s="122"/>
      <c r="F165" s="5"/>
      <c r="G165" s="40"/>
      <c r="J165" s="2"/>
      <c r="K165" s="2"/>
      <c r="L165" s="2"/>
      <c r="M165" s="2"/>
      <c r="N165" s="2"/>
      <c r="O165" s="2"/>
    </row>
    <row r="166" spans="1:7" ht="12.75">
      <c r="A166" s="122"/>
      <c r="B166" s="122"/>
      <c r="C166" s="122"/>
      <c r="F166" s="5"/>
      <c r="G166" s="40"/>
    </row>
    <row r="167" spans="1:7" ht="12.75">
      <c r="A167" s="122"/>
      <c r="B167" s="122"/>
      <c r="C167" s="122"/>
      <c r="F167" s="5"/>
      <c r="G167" s="40"/>
    </row>
    <row r="168" spans="1:7" ht="12.75">
      <c r="A168" s="122"/>
      <c r="B168" s="122"/>
      <c r="C168" s="122"/>
      <c r="F168" s="5"/>
      <c r="G168" s="40"/>
    </row>
    <row r="169" spans="1:7" ht="12.75">
      <c r="A169" s="122"/>
      <c r="B169" s="122"/>
      <c r="C169" s="122"/>
      <c r="F169" s="5"/>
      <c r="G169" s="40"/>
    </row>
    <row r="170" spans="1:7" ht="12.75">
      <c r="A170" s="122"/>
      <c r="B170" s="122"/>
      <c r="C170" s="122"/>
      <c r="F170" s="5"/>
      <c r="G170" s="40"/>
    </row>
    <row r="171" spans="1:7" ht="12.75">
      <c r="A171" s="122"/>
      <c r="B171" s="122"/>
      <c r="C171" s="122"/>
      <c r="F171" s="5"/>
      <c r="G171" s="40"/>
    </row>
    <row r="172" spans="1:7" ht="12.75">
      <c r="A172" s="122"/>
      <c r="B172" s="122"/>
      <c r="C172" s="122"/>
      <c r="F172" s="5"/>
      <c r="G172" s="5"/>
    </row>
    <row r="173" spans="1:3" ht="12.75">
      <c r="A173" s="122"/>
      <c r="B173" s="122"/>
      <c r="C173" s="122"/>
    </row>
    <row r="174" spans="1:3" ht="12.75">
      <c r="A174" s="122"/>
      <c r="B174" s="122"/>
      <c r="C174" s="122"/>
    </row>
    <row r="175" spans="1:3" ht="12.75">
      <c r="A175" s="122"/>
      <c r="B175" s="122"/>
      <c r="C175" s="122"/>
    </row>
    <row r="176" spans="1:3" ht="12.75">
      <c r="A176" s="122"/>
      <c r="B176" s="122"/>
      <c r="C176" s="122"/>
    </row>
    <row r="177" spans="1:3" ht="12.75">
      <c r="A177" s="122"/>
      <c r="B177" s="122"/>
      <c r="C177" s="122"/>
    </row>
    <row r="178" spans="1:3" ht="12.75">
      <c r="A178" s="122"/>
      <c r="B178" s="122"/>
      <c r="C178" s="122"/>
    </row>
    <row r="179" spans="1:3" ht="12.75">
      <c r="A179" s="122"/>
      <c r="B179" s="122"/>
      <c r="C179" s="122"/>
    </row>
    <row r="180" spans="1:3" ht="12.75">
      <c r="A180" s="122"/>
      <c r="B180" s="122"/>
      <c r="C180" s="122"/>
    </row>
    <row r="181" spans="1:3" ht="12.75">
      <c r="A181" s="122"/>
      <c r="B181" s="122"/>
      <c r="C181" s="122"/>
    </row>
    <row r="182" spans="1:3" ht="12.75">
      <c r="A182" s="122"/>
      <c r="B182" s="122"/>
      <c r="C182" s="122"/>
    </row>
    <row r="183" spans="1:3" ht="12.75">
      <c r="A183" s="122"/>
      <c r="B183" s="122"/>
      <c r="C183" s="122"/>
    </row>
    <row r="184" spans="1:3" ht="12.75">
      <c r="A184" s="122"/>
      <c r="B184" s="122"/>
      <c r="C184" s="122"/>
    </row>
    <row r="185" spans="1:3" ht="12.75">
      <c r="A185" s="122"/>
      <c r="B185" s="122"/>
      <c r="C185" s="122"/>
    </row>
    <row r="186" spans="1:3" ht="12.75">
      <c r="A186" s="122"/>
      <c r="B186" s="122"/>
      <c r="C186" s="122"/>
    </row>
    <row r="187" spans="1:3" ht="12.75">
      <c r="A187" s="122"/>
      <c r="B187" s="122"/>
      <c r="C187" s="122"/>
    </row>
    <row r="188" spans="1:3" ht="12.75">
      <c r="A188" s="122"/>
      <c r="B188" s="122"/>
      <c r="C188" s="122"/>
    </row>
    <row r="189" spans="1:3" ht="12.75">
      <c r="A189" s="122"/>
      <c r="B189" s="122"/>
      <c r="C189" s="122"/>
    </row>
    <row r="190" spans="1:3" ht="12.75">
      <c r="A190" s="122"/>
      <c r="B190" s="122"/>
      <c r="C190" s="122"/>
    </row>
    <row r="191" spans="1:3" ht="12.75">
      <c r="A191" s="122"/>
      <c r="B191" s="122"/>
      <c r="C191" s="122"/>
    </row>
    <row r="192" spans="1:3" ht="12.75">
      <c r="A192" s="122"/>
      <c r="B192" s="122"/>
      <c r="C192" s="122"/>
    </row>
    <row r="193" spans="1:3" ht="12.75">
      <c r="A193" s="122"/>
      <c r="B193" s="122"/>
      <c r="C193" s="122"/>
    </row>
    <row r="194" spans="1:3" ht="12.75">
      <c r="A194" s="122"/>
      <c r="B194" s="122"/>
      <c r="C194" s="122"/>
    </row>
    <row r="195" spans="1:3" ht="12.75">
      <c r="A195" s="122"/>
      <c r="B195" s="122"/>
      <c r="C195" s="122"/>
    </row>
    <row r="196" spans="1:3" ht="12.75">
      <c r="A196" s="122"/>
      <c r="B196" s="122"/>
      <c r="C196" s="122"/>
    </row>
    <row r="197" spans="1:3" ht="12.75">
      <c r="A197" s="122"/>
      <c r="B197" s="122"/>
      <c r="C197" s="122"/>
    </row>
    <row r="198" spans="1:3" ht="12.75">
      <c r="A198" s="122"/>
      <c r="B198" s="122"/>
      <c r="C198" s="122"/>
    </row>
    <row r="199" spans="1:3" ht="12.75">
      <c r="A199" s="122"/>
      <c r="B199" s="122"/>
      <c r="C199" s="122"/>
    </row>
    <row r="200" spans="1:3" ht="12.75">
      <c r="A200" s="122"/>
      <c r="B200" s="122"/>
      <c r="C200" s="122"/>
    </row>
    <row r="201" spans="1:3" ht="12.75">
      <c r="A201" s="122"/>
      <c r="B201" s="122"/>
      <c r="C201" s="122"/>
    </row>
    <row r="202" spans="1:3" ht="12.75">
      <c r="A202" s="122"/>
      <c r="B202" s="122"/>
      <c r="C202" s="122"/>
    </row>
    <row r="203" spans="1:3" ht="12.75">
      <c r="A203" s="122"/>
      <c r="B203" s="122"/>
      <c r="C203" s="122"/>
    </row>
    <row r="204" spans="1:3" ht="12.75">
      <c r="A204" s="122"/>
      <c r="B204" s="122"/>
      <c r="C204" s="122"/>
    </row>
    <row r="205" spans="1:3" ht="12.75">
      <c r="A205" s="122"/>
      <c r="B205" s="122"/>
      <c r="C205" s="122"/>
    </row>
    <row r="206" spans="1:3" ht="12.75">
      <c r="A206" s="122"/>
      <c r="B206" s="122"/>
      <c r="C206" s="122"/>
    </row>
    <row r="207" spans="1:3" ht="12.75">
      <c r="A207" s="122"/>
      <c r="B207" s="122"/>
      <c r="C207" s="122"/>
    </row>
    <row r="208" spans="1:3" ht="12.75">
      <c r="A208" s="122"/>
      <c r="B208" s="122"/>
      <c r="C208" s="122"/>
    </row>
    <row r="209" spans="1:3" ht="12.75">
      <c r="A209" s="122"/>
      <c r="B209" s="122"/>
      <c r="C209" s="122"/>
    </row>
    <row r="210" spans="1:3" ht="12.75">
      <c r="A210" s="122"/>
      <c r="B210" s="122"/>
      <c r="C210" s="122"/>
    </row>
    <row r="211" spans="1:3" ht="12.75">
      <c r="A211" s="122"/>
      <c r="B211" s="122"/>
      <c r="C211" s="122"/>
    </row>
    <row r="212" spans="1:3" ht="12.75">
      <c r="A212" s="122"/>
      <c r="B212" s="122"/>
      <c r="C212" s="122"/>
    </row>
    <row r="213" spans="1:3" ht="12.75">
      <c r="A213" s="122"/>
      <c r="B213" s="122"/>
      <c r="C213" s="122"/>
    </row>
    <row r="214" spans="1:3" ht="12.75">
      <c r="A214" s="122"/>
      <c r="B214" s="122"/>
      <c r="C214" s="122"/>
    </row>
    <row r="215" spans="1:3" ht="12.75">
      <c r="A215" s="122"/>
      <c r="B215" s="122"/>
      <c r="C215" s="122"/>
    </row>
    <row r="216" spans="1:3" ht="12.75">
      <c r="A216" s="122"/>
      <c r="B216" s="122"/>
      <c r="C216" s="122"/>
    </row>
    <row r="217" spans="1:3" ht="12.75">
      <c r="A217" s="122"/>
      <c r="B217" s="122"/>
      <c r="C217" s="122"/>
    </row>
    <row r="218" spans="1:3" ht="12.75">
      <c r="A218" s="122"/>
      <c r="B218" s="122"/>
      <c r="C218" s="122"/>
    </row>
    <row r="219" spans="1:3" ht="12.75">
      <c r="A219" s="122"/>
      <c r="B219" s="122"/>
      <c r="C219" s="122"/>
    </row>
    <row r="220" spans="1:3" ht="12.75">
      <c r="A220" s="122"/>
      <c r="B220" s="122"/>
      <c r="C220" s="122"/>
    </row>
    <row r="221" spans="1:3" ht="12.75">
      <c r="A221" s="122"/>
      <c r="B221" s="122"/>
      <c r="C221" s="122"/>
    </row>
    <row r="222" spans="1:3" ht="12.75">
      <c r="A222" s="122"/>
      <c r="B222" s="122"/>
      <c r="C222" s="122"/>
    </row>
    <row r="223" spans="1:3" ht="12.75">
      <c r="A223" s="122"/>
      <c r="B223" s="122"/>
      <c r="C223" s="122"/>
    </row>
    <row r="224" spans="1:3" ht="12.75">
      <c r="A224" s="122"/>
      <c r="B224" s="122"/>
      <c r="C224" s="122"/>
    </row>
    <row r="225" spans="1:3" ht="12.75">
      <c r="A225" s="122"/>
      <c r="B225" s="122"/>
      <c r="C225" s="122"/>
    </row>
    <row r="226" spans="1:3" ht="12.75">
      <c r="A226" s="122"/>
      <c r="B226" s="122"/>
      <c r="C226" s="122"/>
    </row>
    <row r="227" spans="1:3" ht="12.75">
      <c r="A227" s="122"/>
      <c r="B227" s="122"/>
      <c r="C227" s="122"/>
    </row>
    <row r="228" spans="1:3" ht="12.75">
      <c r="A228" s="122"/>
      <c r="B228" s="122"/>
      <c r="C228" s="122"/>
    </row>
    <row r="229" spans="1:3" ht="12.75">
      <c r="A229" s="122"/>
      <c r="B229" s="122"/>
      <c r="C229" s="122"/>
    </row>
    <row r="230" spans="1:3" ht="12.75">
      <c r="A230" s="122"/>
      <c r="B230" s="122"/>
      <c r="C230" s="122"/>
    </row>
    <row r="231" spans="1:3" ht="12.75">
      <c r="A231" s="122"/>
      <c r="B231" s="122"/>
      <c r="C231" s="122"/>
    </row>
    <row r="232" spans="1:3" ht="12.75">
      <c r="A232" s="122"/>
      <c r="B232" s="122"/>
      <c r="C232" s="122"/>
    </row>
    <row r="233" spans="1:3" ht="12.75">
      <c r="A233" s="122"/>
      <c r="B233" s="122"/>
      <c r="C233" s="122"/>
    </row>
    <row r="234" spans="1:3" ht="12.75">
      <c r="A234" s="122"/>
      <c r="B234" s="122"/>
      <c r="C234" s="122"/>
    </row>
    <row r="235" spans="1:3" ht="12.75">
      <c r="A235" s="122"/>
      <c r="B235" s="122"/>
      <c r="C235" s="122"/>
    </row>
    <row r="236" spans="1:3" ht="12.75">
      <c r="A236" s="122"/>
      <c r="B236" s="122"/>
      <c r="C236" s="122"/>
    </row>
    <row r="237" spans="1:3" ht="12.75">
      <c r="A237" s="122"/>
      <c r="B237" s="122"/>
      <c r="C237" s="122"/>
    </row>
    <row r="238" spans="1:3" ht="12.75">
      <c r="A238" s="122"/>
      <c r="B238" s="122"/>
      <c r="C238" s="122"/>
    </row>
    <row r="239" spans="1:3" ht="12.75">
      <c r="A239" s="122"/>
      <c r="B239" s="122"/>
      <c r="C239" s="122"/>
    </row>
    <row r="240" spans="1:3" ht="12.75">
      <c r="A240" s="122"/>
      <c r="B240" s="122"/>
      <c r="C240" s="122"/>
    </row>
    <row r="241" spans="1:3" ht="12.75">
      <c r="A241" s="122"/>
      <c r="B241" s="122"/>
      <c r="C241" s="122"/>
    </row>
    <row r="242" spans="1:3" ht="12.75">
      <c r="A242" s="122"/>
      <c r="B242" s="122"/>
      <c r="C242" s="122"/>
    </row>
  </sheetData>
  <mergeCells count="24">
    <mergeCell ref="A1:G2"/>
    <mergeCell ref="A5:G5"/>
    <mergeCell ref="A6:F6"/>
    <mergeCell ref="A15:C18"/>
    <mergeCell ref="A24:C29"/>
    <mergeCell ref="A35:C36"/>
    <mergeCell ref="A42:C44"/>
    <mergeCell ref="A50:C50"/>
    <mergeCell ref="A54:C55"/>
    <mergeCell ref="A59:C59"/>
    <mergeCell ref="A67:C67"/>
    <mergeCell ref="A73:C74"/>
    <mergeCell ref="A77:C77"/>
    <mergeCell ref="A83:C83"/>
    <mergeCell ref="A86:C86"/>
    <mergeCell ref="A90:C90"/>
    <mergeCell ref="A96:C97"/>
    <mergeCell ref="A103:C103"/>
    <mergeCell ref="A111:C111"/>
    <mergeCell ref="A114:C114"/>
    <mergeCell ref="A120:C121"/>
    <mergeCell ref="A125:C127"/>
    <mergeCell ref="A133:C133"/>
    <mergeCell ref="A139:C139"/>
  </mergeCells>
  <printOptions/>
  <pageMargins left="1.3777777777777778" right="0.7875" top="0.9840277777777778" bottom="0.984027777777778" header="0.5118055555555556" footer="0.5118055555555556"/>
  <pageSetup horizontalDpi="300" verticalDpi="300" orientation="portrait" paperSize="9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1" sqref="J2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G1:I1"/>
  <sheetViews>
    <sheetView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124" t="s">
        <v>110</v>
      </c>
      <c r="H1" s="124"/>
      <c r="I1" s="124"/>
    </row>
  </sheetData>
  <mergeCells count="1">
    <mergeCell ref="G1:I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KOMUNIKACJA</dc:creator>
  <cp:keywords/>
  <dc:description/>
  <cp:lastModifiedBy>Lidia Mikołajek</cp:lastModifiedBy>
  <cp:lastPrinted>2006-04-25T09:55:03Z</cp:lastPrinted>
  <dcterms:created xsi:type="dcterms:W3CDTF">2002-10-29T13:03:50Z</dcterms:created>
  <dcterms:modified xsi:type="dcterms:W3CDTF">2006-04-25T10:07:14Z</dcterms:modified>
  <cp:category/>
  <cp:version/>
  <cp:contentType/>
  <cp:contentStatus/>
  <cp:revision>1</cp:revision>
</cp:coreProperties>
</file>