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nr 1" sheetId="1" r:id="rId1"/>
    <sheet name="cd. zał. nr 1" sheetId="2" r:id="rId2"/>
    <sheet name="cd. załą. nr 1" sheetId="3" r:id="rId3"/>
  </sheets>
  <definedNames/>
  <calcPr fullCalcOnLoad="1"/>
</workbook>
</file>

<file path=xl/sharedStrings.xml><?xml version="1.0" encoding="utf-8"?>
<sst xmlns="http://schemas.openxmlformats.org/spreadsheetml/2006/main" count="217" uniqueCount="171">
  <si>
    <t>WYKONANIE DOCHODÓW BUDŻETOWYCH ZA I PÓŁROCZE 2003 R. WG. DZIAŁÓW (w złotych)</t>
  </si>
  <si>
    <t>Lp.</t>
  </si>
  <si>
    <t xml:space="preserve">Dział </t>
  </si>
  <si>
    <t>Nazwa</t>
  </si>
  <si>
    <t>Plan po zm.</t>
  </si>
  <si>
    <t xml:space="preserve">Wykonanie </t>
  </si>
  <si>
    <t>%</t>
  </si>
  <si>
    <t>1.</t>
  </si>
  <si>
    <t>.010</t>
  </si>
  <si>
    <t>Rolnictwo i łowiectwo</t>
  </si>
  <si>
    <t>2.</t>
  </si>
  <si>
    <t>.020</t>
  </si>
  <si>
    <t>Leśnictwo</t>
  </si>
  <si>
    <t>3.</t>
  </si>
  <si>
    <t>Gospodarka mieszkaniowa</t>
  </si>
  <si>
    <t>4.</t>
  </si>
  <si>
    <t>Działalność usługowa</t>
  </si>
  <si>
    <t>5.</t>
  </si>
  <si>
    <t>Administracja publiczna</t>
  </si>
  <si>
    <t>6.</t>
  </si>
  <si>
    <t>Urzędy naczelnych organów władzy państwowej,</t>
  </si>
  <si>
    <t>kontroi i ochrony prawa oraz sądownictwa</t>
  </si>
  <si>
    <t>7.</t>
  </si>
  <si>
    <t>Bezpieczeństwo publiczne i ochrona przeciwpoż.</t>
  </si>
  <si>
    <t>8.</t>
  </si>
  <si>
    <t>Dochody od osób prawnych, od osób fizycznych</t>
  </si>
  <si>
    <t>i innych jednostek nie posiadających osobowości</t>
  </si>
  <si>
    <t>prawnej</t>
  </si>
  <si>
    <t>9.</t>
  </si>
  <si>
    <t>Różne rozliczenia</t>
  </si>
  <si>
    <t>10.</t>
  </si>
  <si>
    <t>Oświata i wychowanie</t>
  </si>
  <si>
    <t>11.</t>
  </si>
  <si>
    <t>12.</t>
  </si>
  <si>
    <t>Opieka społeczna</t>
  </si>
  <si>
    <t>13.</t>
  </si>
  <si>
    <t>Edukacyjna opieka wychowawcza</t>
  </si>
  <si>
    <t>Gospodarka komunalna i ochrona środowiska</t>
  </si>
  <si>
    <t>OGÓŁEM   DOCHODY</t>
  </si>
  <si>
    <t>Dz.</t>
  </si>
  <si>
    <t>Rozdz.</t>
  </si>
  <si>
    <t>Wykonanie</t>
  </si>
  <si>
    <t>.01095</t>
  </si>
  <si>
    <t>Pozostała działalność</t>
  </si>
  <si>
    <t>.02001</t>
  </si>
  <si>
    <t>Gospodarka leśna</t>
  </si>
  <si>
    <t>Gospodarka gruntami i nieruchomościami</t>
  </si>
  <si>
    <t>Opracowania geodezyjne i kartograficzne</t>
  </si>
  <si>
    <t>Urzędy wojewódzkie</t>
  </si>
  <si>
    <t xml:space="preserve">Urzędy gmin (miast i miast na prawach </t>
  </si>
  <si>
    <t>powiatu)</t>
  </si>
  <si>
    <t xml:space="preserve">kontroli i ochrony prawa  </t>
  </si>
  <si>
    <t xml:space="preserve">Wybory do rad gmin, rad powiatów i </t>
  </si>
  <si>
    <t>sejmików województw, wybory wójtów,</t>
  </si>
  <si>
    <t>burmistrzów i prezydentów miast oraz</t>
  </si>
  <si>
    <t>referenda gminne, powiatowe i wojewódzkie</t>
  </si>
  <si>
    <t>Referenda ogólnokrajowe i konstytucyjne</t>
  </si>
  <si>
    <t>Bezpieczeństwo publiczne i ochrona</t>
  </si>
  <si>
    <t>przeciwpożarowa</t>
  </si>
  <si>
    <t>Ochotnicze straże pożarne</t>
  </si>
  <si>
    <t>Obrona cywilna</t>
  </si>
  <si>
    <t>Straż Miejska</t>
  </si>
  <si>
    <t xml:space="preserve">Dochody od osób prawnych, od osób </t>
  </si>
  <si>
    <t>Wpływy z podatku dochodowego od osób</t>
  </si>
  <si>
    <t xml:space="preserve">fizycznych  </t>
  </si>
  <si>
    <t>Wpływy z podatku rolnego, podatku leśnego</t>
  </si>
  <si>
    <t>podatku od czynności cywilnoprawnych oraz</t>
  </si>
  <si>
    <t>podatków i opłat lokalnych od osób prawnych</t>
  </si>
  <si>
    <t>i innych jednostek organizacyjnych</t>
  </si>
  <si>
    <t>podatku od spadków i darowizn, podatku od</t>
  </si>
  <si>
    <t>czynności cywilnoprawnych oraz podatków i</t>
  </si>
  <si>
    <t>opłat lokalnych od osób fizycznych</t>
  </si>
  <si>
    <t>Wpływy z innych opłat stanowiacych</t>
  </si>
  <si>
    <t>dochody j.s.t. na podstawie ustaw</t>
  </si>
  <si>
    <t>Wpływy z różnych rozliczeń</t>
  </si>
  <si>
    <t xml:space="preserve">Udziały gmin w podatkach stanowiących </t>
  </si>
  <si>
    <t>dochód budżetu państwa</t>
  </si>
  <si>
    <t>Część oświatowa subwencji ogólnej dla j.s.t.</t>
  </si>
  <si>
    <t>Różne rozliczenia finansowe</t>
  </si>
  <si>
    <t>Oświata wychowania</t>
  </si>
  <si>
    <t>Szkoły podstawowe</t>
  </si>
  <si>
    <t>Gimnazja</t>
  </si>
  <si>
    <t xml:space="preserve">osoby pobierajace niektóre świadczenia z </t>
  </si>
  <si>
    <t>pomocy społecznej</t>
  </si>
  <si>
    <t xml:space="preserve">Zasiłki i pomoc w naturze oraz składki na </t>
  </si>
  <si>
    <t>ubezpieczenia społeczne</t>
  </si>
  <si>
    <t>Dodatki mieszkaniowe</t>
  </si>
  <si>
    <t>Ośrodki pomocy społecznej</t>
  </si>
  <si>
    <t>Usługi opiekuńcze i specjalistyczne usługi</t>
  </si>
  <si>
    <t>opiekuńcze</t>
  </si>
  <si>
    <t>Świetlice szkolne</t>
  </si>
  <si>
    <t>Przedszkola</t>
  </si>
  <si>
    <t>Oświetlenie ulic, placów i dróg</t>
  </si>
  <si>
    <t>RAZEM  DOCHODY</t>
  </si>
  <si>
    <t>( w złotych)</t>
  </si>
  <si>
    <t xml:space="preserve">Urzędy naczelnych organów władzy </t>
  </si>
  <si>
    <t xml:space="preserve">państwowej kontroli i ochrony prawa </t>
  </si>
  <si>
    <t>oraz sądownictwa</t>
  </si>
  <si>
    <t>Urzędy naczelnych organów władzy pań.</t>
  </si>
  <si>
    <t xml:space="preserve">fizycznych i od innych jednostek </t>
  </si>
  <si>
    <t>nieposiadających osobowości prawnej</t>
  </si>
  <si>
    <t>Część podstaw. subwencji ogólnej dla gmin</t>
  </si>
  <si>
    <t xml:space="preserve">Część rekompensująca subwencji ogólnej </t>
  </si>
  <si>
    <t>dla gmin</t>
  </si>
  <si>
    <t xml:space="preserve">Składki na ubezpiecz. zdrowotne opłacane </t>
  </si>
  <si>
    <t>Zasiłki rodzinne, pielęgnacyjne i wychow.</t>
  </si>
  <si>
    <t>środowiska</t>
  </si>
  <si>
    <t xml:space="preserve">Gospodarka komunalna i ochrona </t>
  </si>
  <si>
    <t>.01030</t>
  </si>
  <si>
    <t>Izby rolnicze</t>
  </si>
  <si>
    <t>Usuwanie skutków klęsk żywiołowych</t>
  </si>
  <si>
    <t>Wpływy i wydatki związane z gromadzeniem</t>
  </si>
  <si>
    <t>środków z opłat produktowych</t>
  </si>
  <si>
    <t>14.</t>
  </si>
  <si>
    <t>Kultura i ochrona dziedzictwa narodow.</t>
  </si>
  <si>
    <t>cd. Zał. Nr 1 do Zarządzenia</t>
  </si>
  <si>
    <t>WYKONANIE DOCHODÓW BUDŻETOWYCH ZA 2003 r. wg rozdziałów</t>
  </si>
  <si>
    <t>Burmistrza Nr B.0151-81/04</t>
  </si>
  <si>
    <t>z dnia 31.03.2004</t>
  </si>
  <si>
    <t>INFORMACJA Z WYKONANIA BUDŻETU ZA 2003 rok. - wg źródeł</t>
  </si>
  <si>
    <t>(w złotych)</t>
  </si>
  <si>
    <t>Treść</t>
  </si>
  <si>
    <t xml:space="preserve">Plan wg </t>
  </si>
  <si>
    <t>Wykonan.</t>
  </si>
  <si>
    <t>uchwał po</t>
  </si>
  <si>
    <t>.4:3</t>
  </si>
  <si>
    <t>zmianach</t>
  </si>
  <si>
    <t>Dochody własne:</t>
  </si>
  <si>
    <t>* udziały we wpływach z podatku dochodowego od</t>
  </si>
  <si>
    <t xml:space="preserve">  osób prawnych i od innych jednostek nie posiadaj.</t>
  </si>
  <si>
    <t xml:space="preserve">  osobowości prawnej</t>
  </si>
  <si>
    <t xml:space="preserve">  osób fizycznych </t>
  </si>
  <si>
    <t>* podatek od nieruchomości</t>
  </si>
  <si>
    <t>* podatek rolny</t>
  </si>
  <si>
    <t>* podatek leśny</t>
  </si>
  <si>
    <t>* podatek od środków transportowych</t>
  </si>
  <si>
    <t>* podatek od działalności gospodarczej osób fiz.</t>
  </si>
  <si>
    <t xml:space="preserve">  opłacony w formie karty podatkowej</t>
  </si>
  <si>
    <t>* podatek od spadków i darowizn</t>
  </si>
  <si>
    <t>* podatek od posiadania psów</t>
  </si>
  <si>
    <t xml:space="preserve">* wpływy z opłaty skarbowej </t>
  </si>
  <si>
    <t>* wpływy z opłaty targowej</t>
  </si>
  <si>
    <t>* podatek od czynności cywilnoprawnych</t>
  </si>
  <si>
    <t>* dochody z majątku gminy</t>
  </si>
  <si>
    <t xml:space="preserve">* wpływy z opłaty restrukturyzacyjnej </t>
  </si>
  <si>
    <t>* pozostałe dochody w tym:</t>
  </si>
  <si>
    <t>a) opłata za zezwolenia na sprzedaż napojów alkoh.</t>
  </si>
  <si>
    <t>Dotacje celowe</t>
  </si>
  <si>
    <t>* na zadania z zakresu administracji rządowej</t>
  </si>
  <si>
    <t>* na zadania własne</t>
  </si>
  <si>
    <t>* na zadania realizowane w ramach porozumień</t>
  </si>
  <si>
    <t>* otrzymane z funduszy celowych</t>
  </si>
  <si>
    <t>Subwencje ogółem</t>
  </si>
  <si>
    <t>* część oświatowa subwencji ogólnej dla j.s.t.</t>
  </si>
  <si>
    <t>* część podstawowa subwencji ogólnej dla gmin</t>
  </si>
  <si>
    <t>* część rekompensująca subwencji ogólnej dla gmin</t>
  </si>
  <si>
    <t>Dochody ogółem (1 + 2 + 3)</t>
  </si>
  <si>
    <t>Wydatki ogółem, w tym:</t>
  </si>
  <si>
    <t>* wydatki bieżące</t>
  </si>
  <si>
    <t>* wydatki majątkowe</t>
  </si>
  <si>
    <t>Wynik (4-5) Nadwyżka</t>
  </si>
  <si>
    <t>Finansowanie (A1-A2)</t>
  </si>
  <si>
    <t>A1. Przychody:</t>
  </si>
  <si>
    <t>* kredyty i pożyczki</t>
  </si>
  <si>
    <t>* nadwyżka z lat ubiegłych</t>
  </si>
  <si>
    <t>* inne żródła</t>
  </si>
  <si>
    <t>A2. Rozchody:</t>
  </si>
  <si>
    <t>* spłaty kredytów i pożyczek</t>
  </si>
  <si>
    <t>* inne cele</t>
  </si>
  <si>
    <t>z dnia 31.03.2004 r.</t>
  </si>
  <si>
    <t>załącznik nr 1 do Zarządzenia Burmistrza nr B.0151-81/04              z dnia 31.03.2004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</si>
</sst>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9" fontId="0" fillId="0" borderId="5" xfId="17" applyBorder="1" applyAlignment="1">
      <alignment/>
    </xf>
    <xf numFmtId="0" fontId="0" fillId="0" borderId="3" xfId="0" applyBorder="1" applyAlignment="1">
      <alignment/>
    </xf>
    <xf numFmtId="0" fontId="1" fillId="0" borderId="5" xfId="0" applyFont="1" applyBorder="1" applyAlignment="1">
      <alignment horizontal="center"/>
    </xf>
    <xf numFmtId="9" fontId="0" fillId="0" borderId="6" xfId="17" applyBorder="1" applyAlignment="1">
      <alignment/>
    </xf>
    <xf numFmtId="9" fontId="0" fillId="0" borderId="7" xfId="17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9" fontId="1" fillId="0" borderId="5" xfId="17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9" fontId="0" fillId="0" borderId="6" xfId="17" applyFont="1" applyBorder="1" applyAlignment="1">
      <alignment/>
    </xf>
    <xf numFmtId="9" fontId="1" fillId="0" borderId="6" xfId="17" applyFont="1" applyBorder="1" applyAlignment="1">
      <alignment/>
    </xf>
    <xf numFmtId="9" fontId="1" fillId="0" borderId="7" xfId="17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2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41.75390625" style="0" customWidth="1"/>
    <col min="4" max="4" width="11.875" style="0" customWidth="1"/>
    <col min="5" max="5" width="12.00390625" style="0" customWidth="1"/>
  </cols>
  <sheetData>
    <row r="1" spans="4:6" ht="9.75" customHeight="1">
      <c r="D1" s="46" t="s">
        <v>170</v>
      </c>
      <c r="E1" s="46"/>
      <c r="F1" s="46"/>
    </row>
    <row r="2" spans="4:6" ht="12.75">
      <c r="D2" s="46"/>
      <c r="E2" s="46"/>
      <c r="F2" s="46"/>
    </row>
    <row r="3" spans="4:6" ht="21.75" customHeight="1">
      <c r="D3" s="46"/>
      <c r="E3" s="46"/>
      <c r="F3" s="46"/>
    </row>
    <row r="4" spans="1:6" ht="12.75">
      <c r="A4" s="38" t="s">
        <v>0</v>
      </c>
      <c r="B4" s="38"/>
      <c r="C4" s="38"/>
      <c r="D4" s="38"/>
      <c r="E4" s="38"/>
      <c r="F4" s="38"/>
    </row>
    <row r="5" spans="1:6" ht="12.75">
      <c r="A5" s="1"/>
      <c r="B5" s="1"/>
      <c r="C5" s="1"/>
      <c r="D5" s="1"/>
      <c r="E5" s="1"/>
      <c r="F5" s="1"/>
    </row>
    <row r="6" spans="1:6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</row>
    <row r="7" spans="1:6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17">
        <v>6</v>
      </c>
    </row>
    <row r="8" spans="1:6" ht="12.75">
      <c r="A8" s="6" t="s">
        <v>7</v>
      </c>
      <c r="B8" s="13" t="s">
        <v>8</v>
      </c>
      <c r="C8" s="6" t="s">
        <v>9</v>
      </c>
      <c r="D8" s="10">
        <v>12800</v>
      </c>
      <c r="E8" s="3"/>
      <c r="F8" s="15">
        <f>E8/D8</f>
        <v>0</v>
      </c>
    </row>
    <row r="9" spans="1:6" ht="12.75">
      <c r="A9" s="7" t="s">
        <v>10</v>
      </c>
      <c r="B9" s="14" t="s">
        <v>11</v>
      </c>
      <c r="C9" s="7" t="s">
        <v>12</v>
      </c>
      <c r="D9" s="11">
        <v>1600</v>
      </c>
      <c r="E9" s="16"/>
      <c r="F9" s="18">
        <f aca="true" t="shared" si="0" ref="F9:F25">E9/D9</f>
        <v>0</v>
      </c>
    </row>
    <row r="10" spans="1:6" ht="12.75">
      <c r="A10" s="7" t="s">
        <v>13</v>
      </c>
      <c r="B10" s="14">
        <v>700</v>
      </c>
      <c r="C10" s="7" t="s">
        <v>14</v>
      </c>
      <c r="D10" s="11">
        <v>457603</v>
      </c>
      <c r="E10" s="16"/>
      <c r="F10" s="18">
        <f t="shared" si="0"/>
        <v>0</v>
      </c>
    </row>
    <row r="11" spans="1:6" ht="12.75">
      <c r="A11" s="7" t="s">
        <v>15</v>
      </c>
      <c r="B11" s="7">
        <v>710</v>
      </c>
      <c r="C11" s="7" t="s">
        <v>16</v>
      </c>
      <c r="D11" s="11">
        <v>12200</v>
      </c>
      <c r="E11" s="16"/>
      <c r="F11" s="18">
        <f t="shared" si="0"/>
        <v>0</v>
      </c>
    </row>
    <row r="12" spans="1:6" ht="12.75">
      <c r="A12" s="7" t="s">
        <v>17</v>
      </c>
      <c r="B12" s="7">
        <v>750</v>
      </c>
      <c r="C12" s="7" t="s">
        <v>18</v>
      </c>
      <c r="D12" s="11">
        <v>99394</v>
      </c>
      <c r="E12" s="16"/>
      <c r="F12" s="18">
        <f t="shared" si="0"/>
        <v>0</v>
      </c>
    </row>
    <row r="13" spans="1:6" ht="12.75">
      <c r="A13" s="7" t="s">
        <v>19</v>
      </c>
      <c r="B13" s="7">
        <v>751</v>
      </c>
      <c r="C13" s="7" t="s">
        <v>20</v>
      </c>
      <c r="D13" s="7"/>
      <c r="E13" s="16"/>
      <c r="F13" s="18"/>
    </row>
    <row r="14" spans="1:6" ht="12.75">
      <c r="A14" s="7"/>
      <c r="B14" s="7"/>
      <c r="C14" s="7" t="s">
        <v>21</v>
      </c>
      <c r="D14" s="11">
        <v>22059</v>
      </c>
      <c r="E14" s="16"/>
      <c r="F14" s="18">
        <f t="shared" si="0"/>
        <v>0</v>
      </c>
    </row>
    <row r="15" spans="1:6" ht="12.75">
      <c r="A15" s="7" t="s">
        <v>22</v>
      </c>
      <c r="B15" s="7">
        <v>754</v>
      </c>
      <c r="C15" s="7" t="s">
        <v>23</v>
      </c>
      <c r="D15" s="11">
        <v>106127</v>
      </c>
      <c r="E15" s="16"/>
      <c r="F15" s="18">
        <f t="shared" si="0"/>
        <v>0</v>
      </c>
    </row>
    <row r="16" spans="1:6" ht="12.75">
      <c r="A16" s="7" t="s">
        <v>24</v>
      </c>
      <c r="B16" s="7">
        <v>756</v>
      </c>
      <c r="C16" s="7" t="s">
        <v>25</v>
      </c>
      <c r="D16" s="7"/>
      <c r="E16" s="16"/>
      <c r="F16" s="18"/>
    </row>
    <row r="17" spans="1:6" ht="12.75">
      <c r="A17" s="7"/>
      <c r="B17" s="7"/>
      <c r="C17" s="7" t="s">
        <v>26</v>
      </c>
      <c r="D17" s="7"/>
      <c r="E17" s="16"/>
      <c r="F17" s="18"/>
    </row>
    <row r="18" spans="1:6" ht="12.75">
      <c r="A18" s="7"/>
      <c r="B18" s="7"/>
      <c r="C18" s="7" t="s">
        <v>27</v>
      </c>
      <c r="D18" s="11">
        <v>5015958</v>
      </c>
      <c r="E18" s="16"/>
      <c r="F18" s="18">
        <f t="shared" si="0"/>
        <v>0</v>
      </c>
    </row>
    <row r="19" spans="1:6" ht="12.75">
      <c r="A19" s="7" t="s">
        <v>28</v>
      </c>
      <c r="B19" s="7">
        <v>758</v>
      </c>
      <c r="C19" s="7" t="s">
        <v>29</v>
      </c>
      <c r="D19" s="11">
        <v>7666493</v>
      </c>
      <c r="E19" s="16"/>
      <c r="F19" s="18">
        <f t="shared" si="0"/>
        <v>0</v>
      </c>
    </row>
    <row r="20" spans="1:6" ht="12.75">
      <c r="A20" s="7" t="s">
        <v>30</v>
      </c>
      <c r="B20" s="7">
        <v>801</v>
      </c>
      <c r="C20" s="7" t="s">
        <v>31</v>
      </c>
      <c r="D20" s="11">
        <v>115876</v>
      </c>
      <c r="E20" s="16"/>
      <c r="F20" s="18">
        <f t="shared" si="0"/>
        <v>0</v>
      </c>
    </row>
    <row r="21" spans="1:6" ht="12.75">
      <c r="A21" s="7" t="s">
        <v>32</v>
      </c>
      <c r="B21" s="7">
        <v>853</v>
      </c>
      <c r="C21" s="7" t="s">
        <v>34</v>
      </c>
      <c r="D21" s="11">
        <v>1030296</v>
      </c>
      <c r="E21" s="16"/>
      <c r="F21" s="18">
        <f t="shared" si="0"/>
        <v>0</v>
      </c>
    </row>
    <row r="22" spans="1:6" ht="12.75">
      <c r="A22" s="7" t="s">
        <v>33</v>
      </c>
      <c r="B22" s="7">
        <v>854</v>
      </c>
      <c r="C22" s="7" t="s">
        <v>36</v>
      </c>
      <c r="D22" s="11">
        <v>101414</v>
      </c>
      <c r="E22" s="16"/>
      <c r="F22" s="18">
        <f t="shared" si="0"/>
        <v>0</v>
      </c>
    </row>
    <row r="23" spans="1:6" ht="12.75">
      <c r="A23" s="7" t="s">
        <v>35</v>
      </c>
      <c r="B23" s="7">
        <v>900</v>
      </c>
      <c r="C23" s="7" t="s">
        <v>37</v>
      </c>
      <c r="D23" s="11">
        <v>122000</v>
      </c>
      <c r="E23" s="16"/>
      <c r="F23" s="18">
        <f t="shared" si="0"/>
        <v>0</v>
      </c>
    </row>
    <row r="24" spans="1:6" ht="12.75">
      <c r="A24" s="6"/>
      <c r="B24" s="6"/>
      <c r="C24" s="6"/>
      <c r="D24" s="6"/>
      <c r="E24" s="3"/>
      <c r="F24" s="15"/>
    </row>
    <row r="25" spans="1:6" ht="12.75">
      <c r="A25" s="8"/>
      <c r="B25" s="8"/>
      <c r="C25" s="8" t="s">
        <v>38</v>
      </c>
      <c r="D25" s="12">
        <f>SUM(D8:D23)</f>
        <v>14763820</v>
      </c>
      <c r="E25" s="4"/>
      <c r="F25" s="18">
        <f t="shared" si="0"/>
        <v>0</v>
      </c>
    </row>
    <row r="26" spans="1:6" ht="12.75">
      <c r="A26" s="9"/>
      <c r="B26" s="9"/>
      <c r="C26" s="9"/>
      <c r="D26" s="9"/>
      <c r="E26" s="5"/>
      <c r="F26" s="19"/>
    </row>
  </sheetData>
  <mergeCells count="2">
    <mergeCell ref="A4:F4"/>
    <mergeCell ref="D1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">
      <selection activeCell="I27" sqref="I27"/>
    </sheetView>
  </sheetViews>
  <sheetFormatPr defaultColWidth="9.00390625" defaultRowHeight="12.75"/>
  <cols>
    <col min="1" max="1" width="3.625" style="0" customWidth="1"/>
    <col min="2" max="2" width="4.125" style="0" customWidth="1"/>
    <col min="3" max="3" width="6.375" style="0" customWidth="1"/>
    <col min="4" max="4" width="37.25390625" style="0" customWidth="1"/>
    <col min="5" max="5" width="11.375" style="0" customWidth="1"/>
    <col min="6" max="6" width="10.625" style="0" customWidth="1"/>
    <col min="7" max="7" width="5.625" style="0" customWidth="1"/>
  </cols>
  <sheetData>
    <row r="1" spans="5:7" ht="12.75">
      <c r="E1" s="39" t="s">
        <v>115</v>
      </c>
      <c r="F1" s="39"/>
      <c r="G1" s="39"/>
    </row>
    <row r="2" spans="5:7" ht="12.75">
      <c r="E2" s="39" t="s">
        <v>117</v>
      </c>
      <c r="F2" s="39"/>
      <c r="G2" s="39"/>
    </row>
    <row r="3" spans="5:7" ht="12.75">
      <c r="E3" s="39" t="s">
        <v>118</v>
      </c>
      <c r="F3" s="39"/>
      <c r="G3" s="39"/>
    </row>
    <row r="5" spans="1:7" ht="12.75">
      <c r="A5" s="38" t="s">
        <v>116</v>
      </c>
      <c r="B5" s="38"/>
      <c r="C5" s="38"/>
      <c r="D5" s="38"/>
      <c r="E5" s="38"/>
      <c r="F5" s="38"/>
      <c r="G5" s="38"/>
    </row>
    <row r="6" spans="1:7" ht="12.75">
      <c r="A6" s="1"/>
      <c r="B6" s="1"/>
      <c r="C6" s="1"/>
      <c r="D6" s="1"/>
      <c r="E6" s="1"/>
      <c r="F6" s="38" t="s">
        <v>94</v>
      </c>
      <c r="G6" s="38"/>
    </row>
    <row r="8" spans="1:7" ht="12.75">
      <c r="A8" s="2" t="s">
        <v>1</v>
      </c>
      <c r="B8" s="2" t="s">
        <v>39</v>
      </c>
      <c r="C8" s="2" t="s">
        <v>40</v>
      </c>
      <c r="D8" s="2" t="s">
        <v>3</v>
      </c>
      <c r="E8" s="2" t="s">
        <v>4</v>
      </c>
      <c r="F8" s="2" t="s">
        <v>41</v>
      </c>
      <c r="G8" s="2" t="s">
        <v>6</v>
      </c>
    </row>
    <row r="9" spans="1:7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8" ht="12.75">
      <c r="A10" s="21" t="s">
        <v>7</v>
      </c>
      <c r="B10" s="22" t="s">
        <v>8</v>
      </c>
      <c r="C10" s="21"/>
      <c r="D10" s="21" t="s">
        <v>9</v>
      </c>
      <c r="E10" s="24">
        <f>SUM(E11:E12)</f>
        <v>17919</v>
      </c>
      <c r="F10" s="26">
        <f>SUM(F11:F12)</f>
        <v>24673</v>
      </c>
      <c r="G10" s="25">
        <f>F10/E10</f>
        <v>1.3769183548189072</v>
      </c>
      <c r="H10" s="16"/>
    </row>
    <row r="11" spans="1:8" ht="12.75">
      <c r="A11" s="32"/>
      <c r="B11" s="33"/>
      <c r="C11" s="32" t="s">
        <v>108</v>
      </c>
      <c r="D11" s="32" t="s">
        <v>109</v>
      </c>
      <c r="E11" s="34">
        <v>69</v>
      </c>
      <c r="F11" s="35">
        <v>69</v>
      </c>
      <c r="G11" s="30">
        <f>F11/E11</f>
        <v>1</v>
      </c>
      <c r="H11" s="16"/>
    </row>
    <row r="12" spans="1:8" ht="12.75">
      <c r="A12" s="7"/>
      <c r="B12" s="14"/>
      <c r="C12" s="14" t="s">
        <v>42</v>
      </c>
      <c r="D12" s="7" t="s">
        <v>43</v>
      </c>
      <c r="E12" s="11">
        <v>17850</v>
      </c>
      <c r="F12" s="27">
        <v>24604</v>
      </c>
      <c r="G12" s="30">
        <f>F12/E12</f>
        <v>1.378375350140056</v>
      </c>
      <c r="H12" s="16"/>
    </row>
    <row r="13" spans="1:8" ht="12.75">
      <c r="A13" s="7"/>
      <c r="B13" s="14"/>
      <c r="C13" s="14"/>
      <c r="D13" s="7"/>
      <c r="E13" s="11"/>
      <c r="F13" s="16"/>
      <c r="G13" s="30"/>
      <c r="H13" s="16"/>
    </row>
    <row r="14" spans="1:8" ht="12.75">
      <c r="A14" s="8" t="s">
        <v>10</v>
      </c>
      <c r="B14" s="23" t="s">
        <v>11</v>
      </c>
      <c r="C14" s="8"/>
      <c r="D14" s="8" t="s">
        <v>12</v>
      </c>
      <c r="E14" s="12">
        <f>SUM(E15)</f>
        <v>1600</v>
      </c>
      <c r="F14" s="36">
        <f>SUM(F15)</f>
        <v>1439</v>
      </c>
      <c r="G14" s="30">
        <f aca="true" t="shared" si="0" ref="G14:G77">F14/E14</f>
        <v>0.899375</v>
      </c>
      <c r="H14" s="20"/>
    </row>
    <row r="15" spans="1:7" ht="12.75">
      <c r="A15" s="7"/>
      <c r="B15" s="7"/>
      <c r="C15" s="14" t="s">
        <v>44</v>
      </c>
      <c r="D15" s="7" t="s">
        <v>45</v>
      </c>
      <c r="E15" s="11">
        <v>1600</v>
      </c>
      <c r="F15" s="27">
        <v>1439</v>
      </c>
      <c r="G15" s="29">
        <f t="shared" si="0"/>
        <v>0.899375</v>
      </c>
    </row>
    <row r="16" spans="1:7" ht="12.75">
      <c r="A16" s="7"/>
      <c r="B16" s="7"/>
      <c r="C16" s="14"/>
      <c r="D16" s="7"/>
      <c r="E16" s="11"/>
      <c r="F16" s="16"/>
      <c r="G16" s="30"/>
    </row>
    <row r="17" spans="1:7" ht="12.75">
      <c r="A17" s="8" t="s">
        <v>13</v>
      </c>
      <c r="B17" s="8">
        <v>700</v>
      </c>
      <c r="C17" s="8"/>
      <c r="D17" s="8" t="s">
        <v>14</v>
      </c>
      <c r="E17" s="12">
        <f>SUM(E18:E19)</f>
        <v>460593</v>
      </c>
      <c r="F17" s="28">
        <f>SUM(F18:F19)</f>
        <v>528205</v>
      </c>
      <c r="G17" s="30">
        <f t="shared" si="0"/>
        <v>1.146793372891034</v>
      </c>
    </row>
    <row r="18" spans="1:7" ht="12.75">
      <c r="A18" s="7"/>
      <c r="B18" s="7"/>
      <c r="C18" s="7">
        <v>70005</v>
      </c>
      <c r="D18" s="7" t="s">
        <v>46</v>
      </c>
      <c r="E18" s="11">
        <v>457603</v>
      </c>
      <c r="F18" s="27">
        <v>525215</v>
      </c>
      <c r="G18" s="29">
        <f t="shared" si="0"/>
        <v>1.1477525278461898</v>
      </c>
    </row>
    <row r="19" spans="1:7" ht="12.75">
      <c r="A19" s="7"/>
      <c r="B19" s="7"/>
      <c r="C19" s="7">
        <v>70095</v>
      </c>
      <c r="D19" s="7" t="s">
        <v>43</v>
      </c>
      <c r="E19" s="11">
        <v>2990</v>
      </c>
      <c r="F19" s="27">
        <v>2990</v>
      </c>
      <c r="G19" s="29">
        <f t="shared" si="0"/>
        <v>1</v>
      </c>
    </row>
    <row r="20" spans="1:7" ht="12.75">
      <c r="A20" s="7"/>
      <c r="B20" s="7"/>
      <c r="C20" s="7"/>
      <c r="D20" s="7"/>
      <c r="E20" s="11"/>
      <c r="F20" s="16"/>
      <c r="G20" s="30"/>
    </row>
    <row r="21" spans="1:7" ht="12.75">
      <c r="A21" s="8" t="s">
        <v>15</v>
      </c>
      <c r="B21" s="8">
        <v>710</v>
      </c>
      <c r="C21" s="8"/>
      <c r="D21" s="8" t="s">
        <v>16</v>
      </c>
      <c r="E21" s="12">
        <f>SUM(E22)</f>
        <v>12200</v>
      </c>
      <c r="F21" s="28">
        <f>SUM(F22)</f>
        <v>12200</v>
      </c>
      <c r="G21" s="30">
        <f t="shared" si="0"/>
        <v>1</v>
      </c>
    </row>
    <row r="22" spans="1:7" ht="12.75">
      <c r="A22" s="7"/>
      <c r="B22" s="7"/>
      <c r="C22" s="7">
        <v>71014</v>
      </c>
      <c r="D22" s="7" t="s">
        <v>47</v>
      </c>
      <c r="E22" s="11">
        <v>12200</v>
      </c>
      <c r="F22" s="27">
        <v>12200</v>
      </c>
      <c r="G22" s="29">
        <f t="shared" si="0"/>
        <v>1</v>
      </c>
    </row>
    <row r="23" spans="1:7" ht="12.75">
      <c r="A23" s="7"/>
      <c r="B23" s="7"/>
      <c r="C23" s="7"/>
      <c r="D23" s="7"/>
      <c r="E23" s="11"/>
      <c r="F23" s="16"/>
      <c r="G23" s="30"/>
    </row>
    <row r="24" spans="1:7" ht="12.75">
      <c r="A24" s="8" t="s">
        <v>17</v>
      </c>
      <c r="B24" s="8">
        <v>750</v>
      </c>
      <c r="C24" s="8"/>
      <c r="D24" s="8" t="s">
        <v>18</v>
      </c>
      <c r="E24" s="12">
        <f>SUM(E25:E27)</f>
        <v>101394</v>
      </c>
      <c r="F24" s="28">
        <f>SUM(F25:F27)</f>
        <v>111965</v>
      </c>
      <c r="G24" s="30">
        <f t="shared" si="0"/>
        <v>1.104256662129909</v>
      </c>
    </row>
    <row r="25" spans="1:7" ht="12.75">
      <c r="A25" s="7"/>
      <c r="B25" s="7"/>
      <c r="C25" s="7">
        <v>75011</v>
      </c>
      <c r="D25" s="7" t="s">
        <v>48</v>
      </c>
      <c r="E25" s="11">
        <v>68724</v>
      </c>
      <c r="F25" s="27">
        <v>68724</v>
      </c>
      <c r="G25" s="29">
        <f t="shared" si="0"/>
        <v>1</v>
      </c>
    </row>
    <row r="26" spans="1:7" ht="12.75">
      <c r="A26" s="7"/>
      <c r="B26" s="7"/>
      <c r="C26" s="7">
        <v>75023</v>
      </c>
      <c r="D26" s="7" t="s">
        <v>49</v>
      </c>
      <c r="E26" s="7"/>
      <c r="F26" s="16"/>
      <c r="G26" s="30"/>
    </row>
    <row r="27" spans="1:7" ht="12.75">
      <c r="A27" s="7"/>
      <c r="B27" s="7"/>
      <c r="C27" s="7"/>
      <c r="D27" s="7" t="s">
        <v>50</v>
      </c>
      <c r="E27" s="11">
        <v>32670</v>
      </c>
      <c r="F27" s="27">
        <v>43241</v>
      </c>
      <c r="G27" s="29">
        <f t="shared" si="0"/>
        <v>1.3235690235690236</v>
      </c>
    </row>
    <row r="28" spans="1:7" ht="12.75">
      <c r="A28" s="7"/>
      <c r="B28" s="7"/>
      <c r="C28" s="7"/>
      <c r="D28" s="7"/>
      <c r="E28" s="11"/>
      <c r="F28" s="16"/>
      <c r="G28" s="30"/>
    </row>
    <row r="29" spans="1:7" ht="12.75">
      <c r="A29" s="8" t="s">
        <v>19</v>
      </c>
      <c r="B29" s="8">
        <v>751</v>
      </c>
      <c r="C29" s="8"/>
      <c r="D29" s="8" t="s">
        <v>95</v>
      </c>
      <c r="E29" s="8"/>
      <c r="F29" s="4"/>
      <c r="G29" s="30"/>
    </row>
    <row r="30" spans="1:7" ht="12.75">
      <c r="A30" s="8"/>
      <c r="B30" s="8"/>
      <c r="C30" s="8"/>
      <c r="D30" s="8" t="s">
        <v>96</v>
      </c>
      <c r="E30" s="12">
        <f>SUM(E33,E37,E38)</f>
        <v>22059</v>
      </c>
      <c r="F30" s="28">
        <f>SUM(F33:F38)</f>
        <v>22059</v>
      </c>
      <c r="G30" s="30">
        <f t="shared" si="0"/>
        <v>1</v>
      </c>
    </row>
    <row r="31" spans="1:7" ht="12.75">
      <c r="A31" s="8"/>
      <c r="B31" s="8"/>
      <c r="C31" s="8"/>
      <c r="D31" s="8" t="s">
        <v>97</v>
      </c>
      <c r="E31" s="12"/>
      <c r="F31" s="28"/>
      <c r="G31" s="30"/>
    </row>
    <row r="32" spans="1:7" ht="12.75">
      <c r="A32" s="7"/>
      <c r="B32" s="7"/>
      <c r="C32" s="7">
        <v>75101</v>
      </c>
      <c r="D32" s="7" t="s">
        <v>98</v>
      </c>
      <c r="E32" s="7"/>
      <c r="F32" s="16"/>
      <c r="G32" s="30"/>
    </row>
    <row r="33" spans="1:7" ht="12.75">
      <c r="A33" s="7"/>
      <c r="B33" s="7"/>
      <c r="C33" s="7"/>
      <c r="D33" s="7" t="s">
        <v>51</v>
      </c>
      <c r="E33" s="11">
        <v>2580</v>
      </c>
      <c r="F33" s="27">
        <v>2580</v>
      </c>
      <c r="G33" s="29">
        <f t="shared" si="0"/>
        <v>1</v>
      </c>
    </row>
    <row r="34" spans="1:7" ht="12.75">
      <c r="A34" s="7"/>
      <c r="B34" s="7"/>
      <c r="C34" s="7">
        <v>75109</v>
      </c>
      <c r="D34" s="7" t="s">
        <v>52</v>
      </c>
      <c r="E34" s="7"/>
      <c r="F34" s="16"/>
      <c r="G34" s="30"/>
    </row>
    <row r="35" spans="1:7" ht="12.75">
      <c r="A35" s="7"/>
      <c r="B35" s="7"/>
      <c r="C35" s="7"/>
      <c r="D35" s="7" t="s">
        <v>53</v>
      </c>
      <c r="E35" s="7"/>
      <c r="F35" s="16"/>
      <c r="G35" s="30"/>
    </row>
    <row r="36" spans="1:7" ht="12.75">
      <c r="A36" s="7"/>
      <c r="B36" s="7"/>
      <c r="C36" s="7"/>
      <c r="D36" s="7" t="s">
        <v>54</v>
      </c>
      <c r="E36" s="7"/>
      <c r="F36" s="16"/>
      <c r="G36" s="30"/>
    </row>
    <row r="37" spans="1:7" ht="12.75">
      <c r="A37" s="7"/>
      <c r="B37" s="7"/>
      <c r="C37" s="7"/>
      <c r="D37" s="7" t="s">
        <v>55</v>
      </c>
      <c r="E37" s="11">
        <v>4960</v>
      </c>
      <c r="F37" s="27">
        <v>4960</v>
      </c>
      <c r="G37" s="29">
        <f t="shared" si="0"/>
        <v>1</v>
      </c>
    </row>
    <row r="38" spans="1:7" ht="12.75">
      <c r="A38" s="7"/>
      <c r="B38" s="7"/>
      <c r="C38" s="7">
        <v>75110</v>
      </c>
      <c r="D38" s="7" t="s">
        <v>56</v>
      </c>
      <c r="E38" s="11">
        <v>14519</v>
      </c>
      <c r="F38" s="27">
        <v>14519</v>
      </c>
      <c r="G38" s="29">
        <f t="shared" si="0"/>
        <v>1</v>
      </c>
    </row>
    <row r="39" spans="1:7" ht="12.75">
      <c r="A39" s="7"/>
      <c r="B39" s="7"/>
      <c r="C39" s="7"/>
      <c r="D39" s="7"/>
      <c r="E39" s="11"/>
      <c r="F39" s="16"/>
      <c r="G39" s="30"/>
    </row>
    <row r="40" spans="1:7" ht="12.75">
      <c r="A40" s="8" t="s">
        <v>22</v>
      </c>
      <c r="B40" s="8">
        <v>754</v>
      </c>
      <c r="C40" s="8"/>
      <c r="D40" s="8" t="s">
        <v>57</v>
      </c>
      <c r="E40" s="8"/>
      <c r="F40" s="4"/>
      <c r="G40" s="30"/>
    </row>
    <row r="41" spans="1:7" ht="12.75">
      <c r="A41" s="8"/>
      <c r="B41" s="8"/>
      <c r="C41" s="8"/>
      <c r="D41" s="8" t="s">
        <v>58</v>
      </c>
      <c r="E41" s="12">
        <f>SUM(E42,E43,E44)</f>
        <v>106127</v>
      </c>
      <c r="F41" s="28">
        <f>SUM(F42:F44)</f>
        <v>110110</v>
      </c>
      <c r="G41" s="30">
        <f t="shared" si="0"/>
        <v>1.0375305059033044</v>
      </c>
    </row>
    <row r="42" spans="1:7" ht="12.75">
      <c r="A42" s="7"/>
      <c r="B42" s="7"/>
      <c r="C42" s="7">
        <v>75412</v>
      </c>
      <c r="D42" s="7" t="s">
        <v>59</v>
      </c>
      <c r="E42" s="11">
        <v>92920</v>
      </c>
      <c r="F42" s="27">
        <v>97623</v>
      </c>
      <c r="G42" s="29">
        <f t="shared" si="0"/>
        <v>1.0506134309083082</v>
      </c>
    </row>
    <row r="43" spans="1:7" ht="12.75">
      <c r="A43" s="7"/>
      <c r="B43" s="7"/>
      <c r="C43" s="7">
        <v>75414</v>
      </c>
      <c r="D43" s="7" t="s">
        <v>60</v>
      </c>
      <c r="E43" s="11">
        <v>9207</v>
      </c>
      <c r="F43" s="27">
        <v>9207</v>
      </c>
      <c r="G43" s="29">
        <f t="shared" si="0"/>
        <v>1</v>
      </c>
    </row>
    <row r="44" spans="1:7" ht="12.75">
      <c r="A44" s="7"/>
      <c r="B44" s="7"/>
      <c r="C44" s="7">
        <v>75416</v>
      </c>
      <c r="D44" s="7" t="s">
        <v>61</v>
      </c>
      <c r="E44" s="11">
        <v>4000</v>
      </c>
      <c r="F44" s="27">
        <v>3280</v>
      </c>
      <c r="G44" s="29">
        <f t="shared" si="0"/>
        <v>0.82</v>
      </c>
    </row>
    <row r="45" spans="1:7" ht="12.75">
      <c r="A45" s="7"/>
      <c r="B45" s="7"/>
      <c r="C45" s="7"/>
      <c r="D45" s="7"/>
      <c r="E45" s="11"/>
      <c r="F45" s="16"/>
      <c r="G45" s="30"/>
    </row>
    <row r="46" spans="1:7" ht="12.75">
      <c r="A46" s="8" t="s">
        <v>24</v>
      </c>
      <c r="B46" s="8">
        <v>756</v>
      </c>
      <c r="C46" s="8"/>
      <c r="D46" s="8" t="s">
        <v>62</v>
      </c>
      <c r="E46" s="8"/>
      <c r="F46" s="4"/>
      <c r="G46" s="30"/>
    </row>
    <row r="47" spans="1:7" ht="12.75">
      <c r="A47" s="8"/>
      <c r="B47" s="8"/>
      <c r="C47" s="8"/>
      <c r="D47" s="8" t="s">
        <v>99</v>
      </c>
      <c r="E47" s="8"/>
      <c r="F47" s="4"/>
      <c r="G47" s="30"/>
    </row>
    <row r="48" spans="1:7" ht="12.75">
      <c r="A48" s="8"/>
      <c r="B48" s="8"/>
      <c r="C48" s="8"/>
      <c r="D48" s="8" t="s">
        <v>100</v>
      </c>
      <c r="E48" s="12">
        <f>SUM(E50,E54,E60,E62,E63,E65)</f>
        <v>5738802</v>
      </c>
      <c r="F48" s="28">
        <f>SUM(F50:F65)</f>
        <v>6294922</v>
      </c>
      <c r="G48" s="30">
        <f t="shared" si="0"/>
        <v>1.0969052425924435</v>
      </c>
    </row>
    <row r="49" spans="1:7" ht="12.75">
      <c r="A49" s="7"/>
      <c r="B49" s="7"/>
      <c r="C49" s="7">
        <v>75601</v>
      </c>
      <c r="D49" s="7" t="s">
        <v>63</v>
      </c>
      <c r="E49" s="7"/>
      <c r="F49" s="16"/>
      <c r="G49" s="30"/>
    </row>
    <row r="50" spans="1:7" ht="12.75">
      <c r="A50" s="7"/>
      <c r="B50" s="7"/>
      <c r="C50" s="7"/>
      <c r="D50" s="7" t="s">
        <v>64</v>
      </c>
      <c r="E50" s="11">
        <v>21700</v>
      </c>
      <c r="F50" s="27">
        <v>18272</v>
      </c>
      <c r="G50" s="29">
        <f t="shared" si="0"/>
        <v>0.8420276497695852</v>
      </c>
    </row>
    <row r="51" spans="1:7" ht="12.75">
      <c r="A51" s="7"/>
      <c r="B51" s="7"/>
      <c r="C51" s="7">
        <v>75615</v>
      </c>
      <c r="D51" s="7" t="s">
        <v>65</v>
      </c>
      <c r="E51" s="7"/>
      <c r="F51" s="16"/>
      <c r="G51" s="30"/>
    </row>
    <row r="52" spans="1:7" ht="12.75">
      <c r="A52" s="7"/>
      <c r="B52" s="7"/>
      <c r="C52" s="7"/>
      <c r="D52" s="7" t="s">
        <v>66</v>
      </c>
      <c r="E52" s="7"/>
      <c r="F52" s="16"/>
      <c r="G52" s="30"/>
    </row>
    <row r="53" spans="1:7" ht="12.75">
      <c r="A53" s="7"/>
      <c r="B53" s="7"/>
      <c r="C53" s="7"/>
      <c r="D53" s="7" t="s">
        <v>67</v>
      </c>
      <c r="E53" s="7"/>
      <c r="F53" s="16"/>
      <c r="G53" s="30"/>
    </row>
    <row r="54" spans="1:7" ht="12.75">
      <c r="A54" s="7"/>
      <c r="B54" s="7"/>
      <c r="C54" s="7"/>
      <c r="D54" s="7" t="s">
        <v>68</v>
      </c>
      <c r="E54" s="11">
        <v>2621336</v>
      </c>
      <c r="F54" s="27">
        <v>3256978</v>
      </c>
      <c r="G54" s="29">
        <f t="shared" si="0"/>
        <v>1.2424878001141402</v>
      </c>
    </row>
    <row r="55" spans="1:7" ht="12.75">
      <c r="A55" s="7"/>
      <c r="B55" s="7"/>
      <c r="C55" s="7"/>
      <c r="D55" s="7"/>
      <c r="E55" s="11"/>
      <c r="F55" s="27"/>
      <c r="G55" s="29"/>
    </row>
    <row r="56" spans="1:7" ht="12.75">
      <c r="A56" s="7"/>
      <c r="B56" s="7"/>
      <c r="C56" s="7"/>
      <c r="D56" s="7"/>
      <c r="E56" s="11"/>
      <c r="F56" s="27"/>
      <c r="G56" s="29"/>
    </row>
    <row r="57" spans="1:7" ht="12.75">
      <c r="A57" s="6"/>
      <c r="B57" s="6"/>
      <c r="C57" s="6">
        <v>75616</v>
      </c>
      <c r="D57" s="6" t="s">
        <v>65</v>
      </c>
      <c r="E57" s="6"/>
      <c r="F57" s="3"/>
      <c r="G57" s="25"/>
    </row>
    <row r="58" spans="1:7" ht="12.75">
      <c r="A58" s="7"/>
      <c r="B58" s="7"/>
      <c r="C58" s="7"/>
      <c r="D58" s="7" t="s">
        <v>69</v>
      </c>
      <c r="E58" s="7"/>
      <c r="F58" s="16"/>
      <c r="G58" s="30"/>
    </row>
    <row r="59" spans="1:7" ht="12.75">
      <c r="A59" s="7"/>
      <c r="B59" s="7"/>
      <c r="C59" s="7"/>
      <c r="D59" s="7" t="s">
        <v>70</v>
      </c>
      <c r="E59" s="7"/>
      <c r="F59" s="16"/>
      <c r="G59" s="30"/>
    </row>
    <row r="60" spans="1:7" ht="12.75">
      <c r="A60" s="7"/>
      <c r="B60" s="7"/>
      <c r="C60" s="7"/>
      <c r="D60" s="7" t="s">
        <v>71</v>
      </c>
      <c r="E60" s="11">
        <v>853959</v>
      </c>
      <c r="F60" s="27">
        <v>907178</v>
      </c>
      <c r="G60" s="29">
        <f t="shared" si="0"/>
        <v>1.062320322170034</v>
      </c>
    </row>
    <row r="61" spans="1:7" ht="12.75">
      <c r="A61" s="7"/>
      <c r="B61" s="7"/>
      <c r="C61" s="7">
        <v>75618</v>
      </c>
      <c r="D61" s="7" t="s">
        <v>72</v>
      </c>
      <c r="E61" s="7"/>
      <c r="F61" s="16"/>
      <c r="G61" s="30"/>
    </row>
    <row r="62" spans="1:7" ht="12.75">
      <c r="A62" s="7"/>
      <c r="B62" s="7"/>
      <c r="C62" s="7"/>
      <c r="D62" s="7" t="s">
        <v>73</v>
      </c>
      <c r="E62" s="11">
        <v>158400</v>
      </c>
      <c r="F62" s="27">
        <v>172665</v>
      </c>
      <c r="G62" s="29">
        <f t="shared" si="0"/>
        <v>1.0900568181818182</v>
      </c>
    </row>
    <row r="63" spans="1:7" ht="12.75">
      <c r="A63" s="7"/>
      <c r="B63" s="7"/>
      <c r="C63" s="7">
        <v>75619</v>
      </c>
      <c r="D63" s="7" t="s">
        <v>74</v>
      </c>
      <c r="E63" s="11">
        <v>215682</v>
      </c>
      <c r="F63" s="27">
        <v>216682</v>
      </c>
      <c r="G63" s="29">
        <f t="shared" si="0"/>
        <v>1.0046364555224823</v>
      </c>
    </row>
    <row r="64" spans="1:7" ht="12.75">
      <c r="A64" s="7"/>
      <c r="B64" s="7"/>
      <c r="C64" s="7">
        <v>75621</v>
      </c>
      <c r="D64" s="7" t="s">
        <v>75</v>
      </c>
      <c r="E64" s="7"/>
      <c r="F64" s="16"/>
      <c r="G64" s="29"/>
    </row>
    <row r="65" spans="1:7" ht="12.75">
      <c r="A65" s="7"/>
      <c r="B65" s="7"/>
      <c r="C65" s="7"/>
      <c r="D65" s="7" t="s">
        <v>76</v>
      </c>
      <c r="E65" s="11">
        <v>1867725</v>
      </c>
      <c r="F65" s="27">
        <v>1723147</v>
      </c>
      <c r="G65" s="29">
        <f t="shared" si="0"/>
        <v>0.922591387918457</v>
      </c>
    </row>
    <row r="66" spans="1:7" ht="12.75">
      <c r="A66" s="7"/>
      <c r="B66" s="7"/>
      <c r="C66" s="7"/>
      <c r="D66" s="7"/>
      <c r="E66" s="7"/>
      <c r="F66" s="16"/>
      <c r="G66" s="29"/>
    </row>
    <row r="67" spans="1:7" ht="12.75">
      <c r="A67" s="8" t="s">
        <v>28</v>
      </c>
      <c r="B67" s="8">
        <v>758</v>
      </c>
      <c r="C67" s="8"/>
      <c r="D67" s="8" t="s">
        <v>29</v>
      </c>
      <c r="E67" s="12">
        <f>SUM(E68:E72)</f>
        <v>7703015</v>
      </c>
      <c r="F67" s="28">
        <f>SUM(F68:F72)</f>
        <v>7715195</v>
      </c>
      <c r="G67" s="30">
        <f t="shared" si="0"/>
        <v>1.0015811990499823</v>
      </c>
    </row>
    <row r="68" spans="1:7" ht="12.75">
      <c r="A68" s="7"/>
      <c r="B68" s="7"/>
      <c r="C68" s="7">
        <v>75801</v>
      </c>
      <c r="D68" s="7" t="s">
        <v>77</v>
      </c>
      <c r="E68" s="11">
        <v>5221495</v>
      </c>
      <c r="F68" s="27">
        <v>5221495</v>
      </c>
      <c r="G68" s="29">
        <f t="shared" si="0"/>
        <v>1</v>
      </c>
    </row>
    <row r="69" spans="1:7" ht="12.75">
      <c r="A69" s="7"/>
      <c r="B69" s="7"/>
      <c r="C69" s="7">
        <v>75802</v>
      </c>
      <c r="D69" s="7" t="s">
        <v>101</v>
      </c>
      <c r="E69" s="11">
        <v>1945192</v>
      </c>
      <c r="F69" s="27">
        <v>1945192</v>
      </c>
      <c r="G69" s="29">
        <f t="shared" si="0"/>
        <v>1</v>
      </c>
    </row>
    <row r="70" spans="1:7" ht="12.75">
      <c r="A70" s="7"/>
      <c r="B70" s="7"/>
      <c r="C70" s="7">
        <v>75805</v>
      </c>
      <c r="D70" s="7" t="s">
        <v>102</v>
      </c>
      <c r="E70" s="7"/>
      <c r="F70" s="16"/>
      <c r="G70" s="29"/>
    </row>
    <row r="71" spans="1:7" ht="12.75">
      <c r="A71" s="7"/>
      <c r="B71" s="7"/>
      <c r="C71" s="7"/>
      <c r="D71" s="7" t="s">
        <v>103</v>
      </c>
      <c r="E71" s="11">
        <v>531928</v>
      </c>
      <c r="F71" s="27">
        <v>531928</v>
      </c>
      <c r="G71" s="29">
        <f t="shared" si="0"/>
        <v>1</v>
      </c>
    </row>
    <row r="72" spans="1:7" ht="12.75">
      <c r="A72" s="7"/>
      <c r="B72" s="7"/>
      <c r="C72" s="7">
        <v>75814</v>
      </c>
      <c r="D72" s="7" t="s">
        <v>78</v>
      </c>
      <c r="E72" s="11">
        <v>4400</v>
      </c>
      <c r="F72" s="27">
        <v>16580</v>
      </c>
      <c r="G72" s="29">
        <f t="shared" si="0"/>
        <v>3.768181818181818</v>
      </c>
    </row>
    <row r="73" spans="1:7" ht="12.75">
      <c r="A73" s="7"/>
      <c r="B73" s="7"/>
      <c r="C73" s="7"/>
      <c r="D73" s="7"/>
      <c r="E73" s="7"/>
      <c r="F73" s="16"/>
      <c r="G73" s="29"/>
    </row>
    <row r="74" spans="1:7" ht="12.75">
      <c r="A74" s="8" t="s">
        <v>30</v>
      </c>
      <c r="B74" s="8">
        <v>801</v>
      </c>
      <c r="C74" s="8"/>
      <c r="D74" s="8" t="s">
        <v>79</v>
      </c>
      <c r="E74" s="12">
        <f>SUM(E75:E77)</f>
        <v>123599</v>
      </c>
      <c r="F74" s="28">
        <f>SUM(F75:F77)</f>
        <v>111046</v>
      </c>
      <c r="G74" s="30">
        <f t="shared" si="0"/>
        <v>0.8984376896253206</v>
      </c>
    </row>
    <row r="75" spans="1:7" ht="12.75">
      <c r="A75" s="7"/>
      <c r="B75" s="7"/>
      <c r="C75" s="7">
        <v>80101</v>
      </c>
      <c r="D75" s="7" t="s">
        <v>80</v>
      </c>
      <c r="E75" s="11">
        <v>62435</v>
      </c>
      <c r="F75" s="27">
        <v>49882</v>
      </c>
      <c r="G75" s="29">
        <f t="shared" si="0"/>
        <v>0.7989429006166413</v>
      </c>
    </row>
    <row r="76" spans="1:7" ht="12.75">
      <c r="A76" s="7"/>
      <c r="B76" s="7"/>
      <c r="C76" s="7">
        <v>80110</v>
      </c>
      <c r="D76" s="7" t="s">
        <v>81</v>
      </c>
      <c r="E76" s="11">
        <v>34183</v>
      </c>
      <c r="F76" s="27">
        <v>34183</v>
      </c>
      <c r="G76" s="29">
        <f t="shared" si="0"/>
        <v>1</v>
      </c>
    </row>
    <row r="77" spans="1:7" ht="12.75">
      <c r="A77" s="7"/>
      <c r="B77" s="7"/>
      <c r="C77" s="7">
        <v>80195</v>
      </c>
      <c r="D77" s="7" t="s">
        <v>43</v>
      </c>
      <c r="E77" s="11">
        <v>26981</v>
      </c>
      <c r="F77" s="27">
        <v>26981</v>
      </c>
      <c r="G77" s="29">
        <f t="shared" si="0"/>
        <v>1</v>
      </c>
    </row>
    <row r="78" spans="1:7" ht="12.75">
      <c r="A78" s="7"/>
      <c r="B78" s="7"/>
      <c r="C78" s="7"/>
      <c r="D78" s="7"/>
      <c r="E78" s="7"/>
      <c r="F78" s="16"/>
      <c r="G78" s="29"/>
    </row>
    <row r="79" spans="1:7" ht="12.75">
      <c r="A79" s="8" t="s">
        <v>32</v>
      </c>
      <c r="B79" s="8">
        <v>853</v>
      </c>
      <c r="C79" s="8"/>
      <c r="D79" s="8" t="s">
        <v>34</v>
      </c>
      <c r="E79" s="12">
        <f>SUM(E82:E91)</f>
        <v>764184</v>
      </c>
      <c r="F79" s="28">
        <f>SUM(F82:F91)</f>
        <v>765086</v>
      </c>
      <c r="G79" s="30">
        <f aca="true" t="shared" si="1" ref="G79:G108">F79/E79</f>
        <v>1.0011803440009213</v>
      </c>
    </row>
    <row r="80" spans="1:7" ht="12.75">
      <c r="A80" s="7"/>
      <c r="B80" s="7"/>
      <c r="C80" s="7">
        <v>85313</v>
      </c>
      <c r="D80" s="7" t="s">
        <v>104</v>
      </c>
      <c r="E80" s="7"/>
      <c r="F80" s="16"/>
      <c r="G80" s="29"/>
    </row>
    <row r="81" spans="1:7" ht="12.75">
      <c r="A81" s="7"/>
      <c r="B81" s="7"/>
      <c r="C81" s="7"/>
      <c r="D81" s="7" t="s">
        <v>82</v>
      </c>
      <c r="E81" s="7"/>
      <c r="F81" s="16"/>
      <c r="G81" s="29"/>
    </row>
    <row r="82" spans="1:7" ht="12.75">
      <c r="A82" s="7"/>
      <c r="B82" s="7"/>
      <c r="C82" s="7"/>
      <c r="D82" s="7" t="s">
        <v>83</v>
      </c>
      <c r="E82" s="11">
        <v>8042</v>
      </c>
      <c r="F82" s="27">
        <v>8042</v>
      </c>
      <c r="G82" s="29">
        <f t="shared" si="1"/>
        <v>1</v>
      </c>
    </row>
    <row r="83" spans="1:7" ht="12.75">
      <c r="A83" s="7"/>
      <c r="B83" s="7"/>
      <c r="C83" s="7">
        <v>85314</v>
      </c>
      <c r="D83" s="7" t="s">
        <v>84</v>
      </c>
      <c r="E83" s="7"/>
      <c r="F83" s="16"/>
      <c r="G83" s="29"/>
    </row>
    <row r="84" spans="1:7" ht="12.75">
      <c r="A84" s="7"/>
      <c r="B84" s="7"/>
      <c r="C84" s="7"/>
      <c r="D84" s="7" t="s">
        <v>85</v>
      </c>
      <c r="E84" s="11">
        <v>354496</v>
      </c>
      <c r="F84" s="27">
        <v>354496</v>
      </c>
      <c r="G84" s="29">
        <f t="shared" si="1"/>
        <v>1</v>
      </c>
    </row>
    <row r="85" spans="1:7" ht="12.75">
      <c r="A85" s="7"/>
      <c r="B85" s="7"/>
      <c r="C85" s="7">
        <v>85315</v>
      </c>
      <c r="D85" s="7" t="s">
        <v>86</v>
      </c>
      <c r="E85" s="11">
        <v>142307</v>
      </c>
      <c r="F85" s="27">
        <v>142307</v>
      </c>
      <c r="G85" s="29">
        <f t="shared" si="1"/>
        <v>1</v>
      </c>
    </row>
    <row r="86" spans="1:7" ht="12.75">
      <c r="A86" s="7"/>
      <c r="B86" s="7"/>
      <c r="C86" s="7">
        <v>85316</v>
      </c>
      <c r="D86" s="7" t="s">
        <v>105</v>
      </c>
      <c r="E86" s="11">
        <v>40844</v>
      </c>
      <c r="F86" s="27">
        <v>40844</v>
      </c>
      <c r="G86" s="29">
        <f t="shared" si="1"/>
        <v>1</v>
      </c>
    </row>
    <row r="87" spans="1:7" ht="12.75">
      <c r="A87" s="7"/>
      <c r="B87" s="7"/>
      <c r="C87" s="7">
        <v>85319</v>
      </c>
      <c r="D87" s="7" t="s">
        <v>87</v>
      </c>
      <c r="E87" s="11">
        <v>147585</v>
      </c>
      <c r="F87" s="27">
        <v>147585</v>
      </c>
      <c r="G87" s="29">
        <f t="shared" si="1"/>
        <v>1</v>
      </c>
    </row>
    <row r="88" spans="1:7" ht="12.75">
      <c r="A88" s="7"/>
      <c r="B88" s="7"/>
      <c r="C88" s="7">
        <v>85328</v>
      </c>
      <c r="D88" s="7" t="s">
        <v>88</v>
      </c>
      <c r="E88" s="7"/>
      <c r="F88" s="16"/>
      <c r="G88" s="29"/>
    </row>
    <row r="89" spans="1:7" ht="12.75">
      <c r="A89" s="7"/>
      <c r="B89" s="7"/>
      <c r="C89" s="7"/>
      <c r="D89" s="7" t="s">
        <v>89</v>
      </c>
      <c r="E89" s="11">
        <v>11000</v>
      </c>
      <c r="F89" s="27">
        <v>11776</v>
      </c>
      <c r="G89" s="29">
        <f t="shared" si="1"/>
        <v>1.0705454545454545</v>
      </c>
    </row>
    <row r="90" spans="1:7" ht="12.75">
      <c r="A90" s="7"/>
      <c r="B90" s="7"/>
      <c r="C90" s="7">
        <v>85378</v>
      </c>
      <c r="D90" s="7" t="s">
        <v>110</v>
      </c>
      <c r="E90" s="11">
        <v>3000</v>
      </c>
      <c r="F90" s="27">
        <v>3000</v>
      </c>
      <c r="G90" s="29">
        <f t="shared" si="1"/>
        <v>1</v>
      </c>
    </row>
    <row r="91" spans="1:7" ht="12.75">
      <c r="A91" s="7"/>
      <c r="B91" s="7"/>
      <c r="C91" s="7">
        <v>85395</v>
      </c>
      <c r="D91" s="7" t="s">
        <v>43</v>
      </c>
      <c r="E91" s="11">
        <v>56910</v>
      </c>
      <c r="F91" s="27">
        <v>57036</v>
      </c>
      <c r="G91" s="29">
        <f t="shared" si="1"/>
        <v>1.0022140221402214</v>
      </c>
    </row>
    <row r="92" spans="1:7" ht="12.75">
      <c r="A92" s="7"/>
      <c r="B92" s="7"/>
      <c r="C92" s="7"/>
      <c r="D92" s="7"/>
      <c r="E92" s="7"/>
      <c r="F92" s="16"/>
      <c r="G92" s="29"/>
    </row>
    <row r="93" spans="1:7" ht="12.75">
      <c r="A93" s="8" t="s">
        <v>33</v>
      </c>
      <c r="B93" s="8">
        <v>854</v>
      </c>
      <c r="C93" s="8"/>
      <c r="D93" s="8" t="s">
        <v>36</v>
      </c>
      <c r="E93" s="12">
        <f>SUM(E94:E96)</f>
        <v>149334</v>
      </c>
      <c r="F93" s="28">
        <f>SUM(F94:F96)</f>
        <v>117313</v>
      </c>
      <c r="G93" s="30">
        <f t="shared" si="1"/>
        <v>0.7855746179704555</v>
      </c>
    </row>
    <row r="94" spans="1:7" ht="12.75">
      <c r="A94" s="7"/>
      <c r="B94" s="7"/>
      <c r="C94" s="7">
        <v>85401</v>
      </c>
      <c r="D94" s="7" t="s">
        <v>90</v>
      </c>
      <c r="E94" s="11">
        <v>34000</v>
      </c>
      <c r="F94" s="27">
        <v>27879</v>
      </c>
      <c r="G94" s="29">
        <f t="shared" si="1"/>
        <v>0.8199705882352941</v>
      </c>
    </row>
    <row r="95" spans="1:7" ht="12.75">
      <c r="A95" s="7"/>
      <c r="B95" s="7"/>
      <c r="C95" s="7">
        <v>85404</v>
      </c>
      <c r="D95" s="7" t="s">
        <v>91</v>
      </c>
      <c r="E95" s="11">
        <v>108777</v>
      </c>
      <c r="F95" s="27">
        <v>82877</v>
      </c>
      <c r="G95" s="29">
        <f t="shared" si="1"/>
        <v>0.7618981953905697</v>
      </c>
    </row>
    <row r="96" spans="1:7" ht="12.75">
      <c r="A96" s="7"/>
      <c r="B96" s="7"/>
      <c r="C96" s="7">
        <v>85495</v>
      </c>
      <c r="D96" s="7" t="s">
        <v>43</v>
      </c>
      <c r="E96" s="11">
        <v>6557</v>
      </c>
      <c r="F96" s="27">
        <v>6557</v>
      </c>
      <c r="G96" s="29">
        <f t="shared" si="1"/>
        <v>1</v>
      </c>
    </row>
    <row r="97" spans="1:7" ht="12.75">
      <c r="A97" s="7"/>
      <c r="B97" s="7"/>
      <c r="C97" s="7"/>
      <c r="D97" s="7"/>
      <c r="E97" s="7"/>
      <c r="F97" s="16"/>
      <c r="G97" s="29"/>
    </row>
    <row r="98" spans="1:7" ht="12.75">
      <c r="A98" s="8" t="s">
        <v>35</v>
      </c>
      <c r="B98" s="8">
        <v>900</v>
      </c>
      <c r="C98" s="8"/>
      <c r="D98" s="8" t="s">
        <v>107</v>
      </c>
      <c r="E98" s="12">
        <f>SUM(E100:E103)</f>
        <v>152909</v>
      </c>
      <c r="F98" s="28">
        <f>SUM(F100:F103)</f>
        <v>152909</v>
      </c>
      <c r="G98" s="30">
        <f t="shared" si="1"/>
        <v>1</v>
      </c>
    </row>
    <row r="99" spans="1:7" ht="12.75">
      <c r="A99" s="8"/>
      <c r="B99" s="8"/>
      <c r="C99" s="8"/>
      <c r="D99" s="8" t="s">
        <v>106</v>
      </c>
      <c r="E99" s="12"/>
      <c r="F99" s="28"/>
      <c r="G99" s="30"/>
    </row>
    <row r="100" spans="1:7" ht="12.75">
      <c r="A100" s="7"/>
      <c r="B100" s="7"/>
      <c r="C100" s="7">
        <v>90015</v>
      </c>
      <c r="D100" s="7" t="s">
        <v>92</v>
      </c>
      <c r="E100" s="11">
        <v>141090</v>
      </c>
      <c r="F100" s="27">
        <v>141090</v>
      </c>
      <c r="G100" s="29">
        <f t="shared" si="1"/>
        <v>1</v>
      </c>
    </row>
    <row r="101" spans="1:7" ht="12.75">
      <c r="A101" s="7"/>
      <c r="B101" s="7"/>
      <c r="C101" s="7">
        <v>90020</v>
      </c>
      <c r="D101" s="7" t="s">
        <v>111</v>
      </c>
      <c r="E101" s="11"/>
      <c r="F101" s="27"/>
      <c r="G101" s="29"/>
    </row>
    <row r="102" spans="1:7" ht="12.75">
      <c r="A102" s="7"/>
      <c r="B102" s="7"/>
      <c r="C102" s="7"/>
      <c r="D102" s="7" t="s">
        <v>112</v>
      </c>
      <c r="E102" s="11">
        <v>819</v>
      </c>
      <c r="F102" s="27">
        <v>819</v>
      </c>
      <c r="G102" s="29">
        <f t="shared" si="1"/>
        <v>1</v>
      </c>
    </row>
    <row r="103" spans="1:7" ht="12.75">
      <c r="A103" s="7"/>
      <c r="B103" s="7"/>
      <c r="C103" s="7">
        <v>90095</v>
      </c>
      <c r="D103" s="7" t="s">
        <v>43</v>
      </c>
      <c r="E103" s="11">
        <v>11000</v>
      </c>
      <c r="F103" s="27">
        <v>11000</v>
      </c>
      <c r="G103" s="29">
        <f t="shared" si="1"/>
        <v>1</v>
      </c>
    </row>
    <row r="104" spans="1:7" ht="12.75">
      <c r="A104" s="7"/>
      <c r="B104" s="7"/>
      <c r="C104" s="7"/>
      <c r="D104" s="7"/>
      <c r="E104" s="11"/>
      <c r="F104" s="27"/>
      <c r="G104" s="29"/>
    </row>
    <row r="105" spans="1:7" ht="12.75">
      <c r="A105" s="8" t="s">
        <v>113</v>
      </c>
      <c r="B105" s="8">
        <v>921</v>
      </c>
      <c r="C105" s="8"/>
      <c r="D105" s="8" t="s">
        <v>114</v>
      </c>
      <c r="E105" s="12">
        <f>SUM(E106)</f>
        <v>25500</v>
      </c>
      <c r="F105" s="28">
        <f>SUM(F106)</f>
        <v>25500</v>
      </c>
      <c r="G105" s="30">
        <f t="shared" si="1"/>
        <v>1</v>
      </c>
    </row>
    <row r="106" spans="1:7" ht="12.75">
      <c r="A106" s="7"/>
      <c r="B106" s="7"/>
      <c r="C106" s="7">
        <v>92195</v>
      </c>
      <c r="D106" s="7" t="s">
        <v>43</v>
      </c>
      <c r="E106" s="11">
        <v>25500</v>
      </c>
      <c r="F106" s="27">
        <v>25500</v>
      </c>
      <c r="G106" s="29">
        <f t="shared" si="1"/>
        <v>1</v>
      </c>
    </row>
    <row r="107" spans="1:7" ht="12.75">
      <c r="A107" s="7"/>
      <c r="B107" s="7"/>
      <c r="C107" s="7"/>
      <c r="D107" s="7"/>
      <c r="E107" s="7"/>
      <c r="F107" s="16"/>
      <c r="G107" s="29"/>
    </row>
    <row r="108" spans="1:7" ht="12.75">
      <c r="A108" s="21"/>
      <c r="B108" s="21"/>
      <c r="C108" s="21"/>
      <c r="D108" s="21" t="s">
        <v>93</v>
      </c>
      <c r="E108" s="24">
        <f>SUM(E98,E93,E79,E74,E67,E48,E41,E30,E24,E21,E17,E14,E10,E105)</f>
        <v>15379235</v>
      </c>
      <c r="F108" s="26">
        <f>SUM(F98,F93,F79,F74,F67,F48,F41,F30,F24,F21,F17,F15,F10,F105)</f>
        <v>15992622</v>
      </c>
      <c r="G108" s="25">
        <f t="shared" si="1"/>
        <v>1.0398841034680855</v>
      </c>
    </row>
    <row r="109" spans="1:7" ht="12.75">
      <c r="A109" s="9"/>
      <c r="B109" s="9"/>
      <c r="C109" s="9"/>
      <c r="D109" s="9"/>
      <c r="E109" s="9"/>
      <c r="F109" s="5"/>
      <c r="G109" s="31"/>
    </row>
  </sheetData>
  <mergeCells count="5">
    <mergeCell ref="F6:G6"/>
    <mergeCell ref="E1:G1"/>
    <mergeCell ref="E2:G2"/>
    <mergeCell ref="E3:G3"/>
    <mergeCell ref="A5:G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G27" sqref="G27"/>
    </sheetView>
  </sheetViews>
  <sheetFormatPr defaultColWidth="9.00390625" defaultRowHeight="12.75"/>
  <cols>
    <col min="1" max="1" width="3.25390625" style="0" customWidth="1"/>
    <col min="2" max="2" width="43.875" style="0" customWidth="1"/>
    <col min="3" max="3" width="11.125" style="0" customWidth="1"/>
    <col min="4" max="4" width="10.75390625" style="0" customWidth="1"/>
    <col min="5" max="5" width="5.75390625" style="0" customWidth="1"/>
  </cols>
  <sheetData>
    <row r="1" spans="3:5" ht="12.75">
      <c r="C1" s="39" t="s">
        <v>115</v>
      </c>
      <c r="D1" s="39"/>
      <c r="E1" s="39"/>
    </row>
    <row r="2" spans="3:5" ht="12.75">
      <c r="C2" s="39" t="s">
        <v>117</v>
      </c>
      <c r="D2" s="39"/>
      <c r="E2" s="39"/>
    </row>
    <row r="3" spans="3:5" ht="12.75">
      <c r="C3" s="39" t="s">
        <v>169</v>
      </c>
      <c r="D3" s="39"/>
      <c r="E3" s="39"/>
    </row>
    <row r="5" spans="1:5" ht="12.75">
      <c r="A5" s="38" t="s">
        <v>119</v>
      </c>
      <c r="B5" s="38"/>
      <c r="C5" s="38"/>
      <c r="D5" s="38"/>
      <c r="E5" s="38"/>
    </row>
    <row r="6" spans="1:5" ht="12.75">
      <c r="A6" s="1"/>
      <c r="B6" s="1"/>
      <c r="C6" s="1"/>
      <c r="D6" s="37" t="s">
        <v>120</v>
      </c>
      <c r="E6" s="37"/>
    </row>
    <row r="8" spans="1:5" ht="12.75">
      <c r="A8" s="17" t="s">
        <v>1</v>
      </c>
      <c r="B8" s="17" t="s">
        <v>121</v>
      </c>
      <c r="C8" s="17" t="s">
        <v>122</v>
      </c>
      <c r="D8" s="17" t="s">
        <v>123</v>
      </c>
      <c r="E8" s="17" t="s">
        <v>6</v>
      </c>
    </row>
    <row r="9" spans="1:5" ht="12.75">
      <c r="A9" s="40"/>
      <c r="B9" s="40"/>
      <c r="C9" s="40" t="s">
        <v>124</v>
      </c>
      <c r="D9" s="40"/>
      <c r="E9" s="41" t="s">
        <v>125</v>
      </c>
    </row>
    <row r="10" spans="1:5" ht="12.75">
      <c r="A10" s="42"/>
      <c r="B10" s="42"/>
      <c r="C10" s="42" t="s">
        <v>126</v>
      </c>
      <c r="D10" s="42"/>
      <c r="E10" s="42"/>
    </row>
    <row r="11" spans="1:5" ht="12.7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12.75">
      <c r="A12" s="6"/>
      <c r="B12" s="6"/>
      <c r="C12" s="6"/>
      <c r="D12" s="6"/>
      <c r="E12" s="6"/>
    </row>
    <row r="13" spans="1:5" ht="12.75">
      <c r="A13" s="8" t="s">
        <v>7</v>
      </c>
      <c r="B13" s="8" t="s">
        <v>127</v>
      </c>
      <c r="C13" s="12">
        <f>SUM(C17:C33)</f>
        <v>6482224</v>
      </c>
      <c r="D13" s="12">
        <f>SUM(D14,D17,D19:D33)</f>
        <v>7095611</v>
      </c>
      <c r="E13" s="30">
        <f>D13/C13</f>
        <v>1.094626011072743</v>
      </c>
    </row>
    <row r="14" spans="1:5" ht="12.75">
      <c r="A14" s="7"/>
      <c r="B14" s="7"/>
      <c r="C14" s="7"/>
      <c r="D14" s="11"/>
      <c r="E14" s="18"/>
    </row>
    <row r="15" spans="1:5" ht="12.75">
      <c r="A15" s="7"/>
      <c r="B15" s="7" t="s">
        <v>128</v>
      </c>
      <c r="C15" s="7"/>
      <c r="D15" s="7"/>
      <c r="E15" s="18"/>
    </row>
    <row r="16" spans="1:5" ht="12.75">
      <c r="A16" s="7"/>
      <c r="B16" s="7" t="s">
        <v>129</v>
      </c>
      <c r="C16" s="7"/>
      <c r="D16" s="7"/>
      <c r="E16" s="18"/>
    </row>
    <row r="17" spans="1:7" ht="12.75">
      <c r="A17" s="7"/>
      <c r="B17" s="7" t="s">
        <v>130</v>
      </c>
      <c r="C17" s="11">
        <v>20000</v>
      </c>
      <c r="D17" s="11">
        <v>6783</v>
      </c>
      <c r="E17" s="18">
        <f aca="true" t="shared" si="0" ref="E17:E68">D17/C17</f>
        <v>0.33915</v>
      </c>
      <c r="G17" s="43"/>
    </row>
    <row r="18" spans="1:5" ht="12.75">
      <c r="A18" s="7"/>
      <c r="B18" s="7" t="s">
        <v>128</v>
      </c>
      <c r="C18" s="7"/>
      <c r="D18" s="7"/>
      <c r="E18" s="18"/>
    </row>
    <row r="19" spans="1:5" ht="12.75">
      <c r="A19" s="7"/>
      <c r="B19" s="7" t="s">
        <v>131</v>
      </c>
      <c r="C19" s="11">
        <v>1847725</v>
      </c>
      <c r="D19" s="11">
        <v>1716364</v>
      </c>
      <c r="E19" s="18">
        <f t="shared" si="0"/>
        <v>0.9289066284214371</v>
      </c>
    </row>
    <row r="20" spans="1:5" ht="12.75">
      <c r="A20" s="7"/>
      <c r="B20" s="7" t="s">
        <v>132</v>
      </c>
      <c r="C20" s="11">
        <v>3114805</v>
      </c>
      <c r="D20" s="11">
        <v>3691812</v>
      </c>
      <c r="E20" s="18">
        <f t="shared" si="0"/>
        <v>1.1852465884702252</v>
      </c>
    </row>
    <row r="21" spans="1:5" ht="12.75">
      <c r="A21" s="7"/>
      <c r="B21" s="7" t="s">
        <v>133</v>
      </c>
      <c r="C21" s="11">
        <v>82500</v>
      </c>
      <c r="D21" s="11">
        <v>90917</v>
      </c>
      <c r="E21" s="18">
        <f t="shared" si="0"/>
        <v>1.1020242424242424</v>
      </c>
    </row>
    <row r="22" spans="1:5" ht="12.75">
      <c r="A22" s="7"/>
      <c r="B22" s="7" t="s">
        <v>134</v>
      </c>
      <c r="C22" s="11">
        <v>55300</v>
      </c>
      <c r="D22" s="11">
        <v>57146</v>
      </c>
      <c r="E22" s="18">
        <f t="shared" si="0"/>
        <v>1.033381555153707</v>
      </c>
    </row>
    <row r="23" spans="1:5" ht="12.75">
      <c r="A23" s="7"/>
      <c r="B23" s="7" t="s">
        <v>135</v>
      </c>
      <c r="C23" s="11">
        <v>85150</v>
      </c>
      <c r="D23" s="11">
        <v>106371</v>
      </c>
      <c r="E23" s="18">
        <f t="shared" si="0"/>
        <v>1.2492190252495596</v>
      </c>
    </row>
    <row r="24" spans="1:7" ht="12.75">
      <c r="A24" s="7"/>
      <c r="B24" s="7" t="s">
        <v>136</v>
      </c>
      <c r="C24" s="7"/>
      <c r="D24" s="7"/>
      <c r="E24" s="18"/>
      <c r="F24" s="43"/>
      <c r="G24" s="43"/>
    </row>
    <row r="25" spans="1:5" ht="12.75">
      <c r="A25" s="7"/>
      <c r="B25" s="7" t="s">
        <v>137</v>
      </c>
      <c r="C25" s="11">
        <v>20600</v>
      </c>
      <c r="D25" s="11">
        <v>17487</v>
      </c>
      <c r="E25" s="18">
        <f t="shared" si="0"/>
        <v>0.8488834951456311</v>
      </c>
    </row>
    <row r="26" spans="1:5" ht="12.75">
      <c r="A26" s="7"/>
      <c r="B26" s="7" t="s">
        <v>138</v>
      </c>
      <c r="C26" s="11">
        <v>15200</v>
      </c>
      <c r="D26" s="11">
        <v>49604</v>
      </c>
      <c r="E26" s="18">
        <f t="shared" si="0"/>
        <v>3.263421052631579</v>
      </c>
    </row>
    <row r="27" spans="1:5" ht="12.75">
      <c r="A27" s="7"/>
      <c r="B27" s="7" t="s">
        <v>139</v>
      </c>
      <c r="C27" s="11">
        <v>5400</v>
      </c>
      <c r="D27" s="11">
        <v>5926</v>
      </c>
      <c r="E27" s="18">
        <f t="shared" si="0"/>
        <v>1.0974074074074074</v>
      </c>
    </row>
    <row r="28" spans="1:5" ht="12.75">
      <c r="A28" s="7"/>
      <c r="B28" s="7" t="s">
        <v>140</v>
      </c>
      <c r="C28" s="11">
        <v>12400</v>
      </c>
      <c r="D28" s="11">
        <v>25770</v>
      </c>
      <c r="E28" s="18">
        <f t="shared" si="0"/>
        <v>2.078225806451613</v>
      </c>
    </row>
    <row r="29" spans="1:5" ht="12.75">
      <c r="A29" s="7"/>
      <c r="B29" s="7" t="s">
        <v>141</v>
      </c>
      <c r="C29" s="11">
        <v>9500</v>
      </c>
      <c r="D29" s="11">
        <v>8155</v>
      </c>
      <c r="E29" s="18">
        <f t="shared" si="0"/>
        <v>0.858421052631579</v>
      </c>
    </row>
    <row r="30" spans="1:5" ht="12.75">
      <c r="A30" s="7"/>
      <c r="B30" s="7" t="s">
        <v>142</v>
      </c>
      <c r="C30" s="11">
        <v>59750</v>
      </c>
      <c r="D30" s="11">
        <v>106049</v>
      </c>
      <c r="E30" s="18">
        <f t="shared" si="0"/>
        <v>1.7748786610878662</v>
      </c>
    </row>
    <row r="31" spans="1:5" ht="12.75">
      <c r="A31" s="7"/>
      <c r="B31" s="7" t="s">
        <v>143</v>
      </c>
      <c r="C31" s="11">
        <v>457603</v>
      </c>
      <c r="D31" s="11">
        <v>525215</v>
      </c>
      <c r="E31" s="18">
        <f t="shared" si="0"/>
        <v>1.1477525278461898</v>
      </c>
    </row>
    <row r="32" spans="1:5" ht="12.75">
      <c r="A32" s="7"/>
      <c r="B32" s="7" t="s">
        <v>144</v>
      </c>
      <c r="C32" s="11">
        <v>209792</v>
      </c>
      <c r="D32" s="11">
        <v>209261</v>
      </c>
      <c r="E32" s="18">
        <f t="shared" si="0"/>
        <v>0.9974689215985357</v>
      </c>
    </row>
    <row r="33" spans="1:6" ht="12.75">
      <c r="A33" s="7"/>
      <c r="B33" s="7" t="s">
        <v>145</v>
      </c>
      <c r="C33" s="11">
        <v>486499</v>
      </c>
      <c r="D33" s="11">
        <v>478751</v>
      </c>
      <c r="E33" s="18">
        <f t="shared" si="0"/>
        <v>0.9840739652085616</v>
      </c>
      <c r="F33" s="43"/>
    </row>
    <row r="34" spans="1:6" ht="12.75">
      <c r="A34" s="7"/>
      <c r="B34" s="7" t="s">
        <v>146</v>
      </c>
      <c r="C34" s="11">
        <v>145000</v>
      </c>
      <c r="D34" s="11">
        <v>145906</v>
      </c>
      <c r="E34" s="18">
        <f t="shared" si="0"/>
        <v>1.006248275862069</v>
      </c>
      <c r="F34" s="43"/>
    </row>
    <row r="35" spans="1:5" ht="12.75">
      <c r="A35" s="7"/>
      <c r="B35" s="7"/>
      <c r="C35" s="7"/>
      <c r="D35" s="7"/>
      <c r="E35" s="18"/>
    </row>
    <row r="36" spans="1:5" ht="12.75">
      <c r="A36" s="8" t="s">
        <v>10</v>
      </c>
      <c r="B36" s="8" t="s">
        <v>147</v>
      </c>
      <c r="C36" s="12">
        <f>SUM(C38:C41)</f>
        <v>1198396</v>
      </c>
      <c r="D36" s="12">
        <f>SUM(D38:D41)</f>
        <v>1198396</v>
      </c>
      <c r="E36" s="30">
        <f t="shared" si="0"/>
        <v>1</v>
      </c>
    </row>
    <row r="37" spans="1:5" ht="12.75">
      <c r="A37" s="7"/>
      <c r="B37" s="7"/>
      <c r="C37" s="7"/>
      <c r="D37" s="7"/>
      <c r="E37" s="18"/>
    </row>
    <row r="38" spans="1:5" ht="12.75">
      <c r="A38" s="7"/>
      <c r="B38" s="7" t="s">
        <v>148</v>
      </c>
      <c r="C38" s="11">
        <v>790504</v>
      </c>
      <c r="D38" s="11">
        <v>790504</v>
      </c>
      <c r="E38" s="18">
        <f t="shared" si="0"/>
        <v>1</v>
      </c>
    </row>
    <row r="39" spans="1:5" ht="12.75">
      <c r="A39" s="7"/>
      <c r="B39" s="7" t="s">
        <v>149</v>
      </c>
      <c r="C39" s="11">
        <v>229805</v>
      </c>
      <c r="D39" s="11">
        <v>229805</v>
      </c>
      <c r="E39" s="18">
        <f t="shared" si="0"/>
        <v>1</v>
      </c>
    </row>
    <row r="40" spans="1:5" ht="12.75">
      <c r="A40" s="7"/>
      <c r="B40" s="7" t="s">
        <v>150</v>
      </c>
      <c r="C40" s="11">
        <v>9207</v>
      </c>
      <c r="D40" s="11">
        <v>9207</v>
      </c>
      <c r="E40" s="18">
        <f t="shared" si="0"/>
        <v>1</v>
      </c>
    </row>
    <row r="41" spans="1:5" ht="12.75">
      <c r="A41" s="7"/>
      <c r="B41" s="7" t="s">
        <v>151</v>
      </c>
      <c r="C41" s="11">
        <v>168880</v>
      </c>
      <c r="D41" s="11">
        <v>168880</v>
      </c>
      <c r="E41" s="18">
        <f t="shared" si="0"/>
        <v>1</v>
      </c>
    </row>
    <row r="42" spans="1:5" ht="12.75">
      <c r="A42" s="7"/>
      <c r="B42" s="7"/>
      <c r="C42" s="7"/>
      <c r="D42" s="7"/>
      <c r="E42" s="18"/>
    </row>
    <row r="43" spans="1:5" ht="12.75">
      <c r="A43" s="8" t="s">
        <v>13</v>
      </c>
      <c r="B43" s="8" t="s">
        <v>152</v>
      </c>
      <c r="C43" s="12">
        <f>SUM(C45:C47)</f>
        <v>7698615</v>
      </c>
      <c r="D43" s="12">
        <f>SUM(D45:D47)</f>
        <v>7698615</v>
      </c>
      <c r="E43" s="30">
        <f t="shared" si="0"/>
        <v>1</v>
      </c>
    </row>
    <row r="44" spans="1:5" ht="12.75">
      <c r="A44" s="7"/>
      <c r="B44" s="7"/>
      <c r="C44" s="7"/>
      <c r="D44" s="7"/>
      <c r="E44" s="18"/>
    </row>
    <row r="45" spans="1:5" ht="12.75">
      <c r="A45" s="7"/>
      <c r="B45" s="7" t="s">
        <v>153</v>
      </c>
      <c r="C45" s="11">
        <v>5221495</v>
      </c>
      <c r="D45" s="11">
        <v>5221495</v>
      </c>
      <c r="E45" s="18">
        <f t="shared" si="0"/>
        <v>1</v>
      </c>
    </row>
    <row r="46" spans="1:5" ht="12.75">
      <c r="A46" s="7"/>
      <c r="B46" s="7" t="s">
        <v>154</v>
      </c>
      <c r="C46" s="11">
        <v>1945192</v>
      </c>
      <c r="D46" s="11">
        <v>1945192</v>
      </c>
      <c r="E46" s="18">
        <f t="shared" si="0"/>
        <v>1</v>
      </c>
    </row>
    <row r="47" spans="1:5" ht="12.75">
      <c r="A47" s="7"/>
      <c r="B47" s="7" t="s">
        <v>155</v>
      </c>
      <c r="C47" s="11">
        <v>531928</v>
      </c>
      <c r="D47" s="11">
        <v>531928</v>
      </c>
      <c r="E47" s="18">
        <f t="shared" si="0"/>
        <v>1</v>
      </c>
    </row>
    <row r="48" spans="1:5" ht="12.75">
      <c r="A48" s="7"/>
      <c r="B48" s="7"/>
      <c r="C48" s="7"/>
      <c r="D48" s="7"/>
      <c r="E48" s="18"/>
    </row>
    <row r="49" spans="1:5" ht="12.75">
      <c r="A49" s="8" t="s">
        <v>15</v>
      </c>
      <c r="B49" s="8" t="s">
        <v>156</v>
      </c>
      <c r="C49" s="12">
        <f>SUM(C13,C36,C43)</f>
        <v>15379235</v>
      </c>
      <c r="D49" s="12">
        <f>SUM(D13,D36,D43)</f>
        <v>15992622</v>
      </c>
      <c r="E49" s="30">
        <f t="shared" si="0"/>
        <v>1.0398841034680855</v>
      </c>
    </row>
    <row r="50" spans="1:5" ht="12.75">
      <c r="A50" s="7"/>
      <c r="B50" s="7"/>
      <c r="C50" s="11"/>
      <c r="D50" s="7"/>
      <c r="E50" s="30"/>
    </row>
    <row r="51" spans="1:5" ht="12.75">
      <c r="A51" s="8" t="s">
        <v>17</v>
      </c>
      <c r="B51" s="8" t="s">
        <v>157</v>
      </c>
      <c r="C51" s="12">
        <f>SUM(C53:C54)</f>
        <v>14667682</v>
      </c>
      <c r="D51" s="12">
        <f>SUM(D53:D54)</f>
        <v>14189658</v>
      </c>
      <c r="E51" s="30">
        <f t="shared" si="0"/>
        <v>0.9674097106823014</v>
      </c>
    </row>
    <row r="52" spans="1:5" ht="12.75">
      <c r="A52" s="7"/>
      <c r="B52" s="7"/>
      <c r="C52" s="7"/>
      <c r="D52" s="7"/>
      <c r="E52" s="29"/>
    </row>
    <row r="53" spans="1:5" ht="12.75">
      <c r="A53" s="7"/>
      <c r="B53" s="7" t="s">
        <v>158</v>
      </c>
      <c r="C53" s="11">
        <v>13656918</v>
      </c>
      <c r="D53" s="11">
        <v>13288262</v>
      </c>
      <c r="E53" s="29">
        <f t="shared" si="0"/>
        <v>0.9730059153902806</v>
      </c>
    </row>
    <row r="54" spans="1:5" ht="12.75">
      <c r="A54" s="7"/>
      <c r="B54" s="7" t="s">
        <v>159</v>
      </c>
      <c r="C54" s="11">
        <v>1010764</v>
      </c>
      <c r="D54" s="11">
        <v>901396</v>
      </c>
      <c r="E54" s="29">
        <f t="shared" si="0"/>
        <v>0.8917967003177795</v>
      </c>
    </row>
    <row r="55" spans="1:5" ht="12.75">
      <c r="A55" s="7"/>
      <c r="B55" s="7"/>
      <c r="C55" s="7"/>
      <c r="D55" s="7"/>
      <c r="E55" s="29"/>
    </row>
    <row r="56" spans="1:5" ht="12.75">
      <c r="A56" s="44" t="s">
        <v>19</v>
      </c>
      <c r="B56" s="44" t="s">
        <v>160</v>
      </c>
      <c r="C56" s="45">
        <f>C49-C51</f>
        <v>711553</v>
      </c>
      <c r="D56" s="45">
        <f>D49-D51</f>
        <v>1802964</v>
      </c>
      <c r="E56" s="31">
        <f t="shared" si="0"/>
        <v>2.533843578763634</v>
      </c>
    </row>
    <row r="57" spans="1:5" ht="12.75">
      <c r="A57" s="6"/>
      <c r="B57" s="6"/>
      <c r="C57" s="6"/>
      <c r="D57" s="6"/>
      <c r="E57" s="25"/>
    </row>
    <row r="58" spans="1:5" ht="12.75">
      <c r="A58" s="8" t="s">
        <v>22</v>
      </c>
      <c r="B58" s="8" t="s">
        <v>161</v>
      </c>
      <c r="C58" s="12">
        <f>C60-C66</f>
        <v>-711553</v>
      </c>
      <c r="D58" s="12">
        <f>D60-D66</f>
        <v>-711553</v>
      </c>
      <c r="E58" s="30">
        <f t="shared" si="0"/>
        <v>1</v>
      </c>
    </row>
    <row r="59" spans="1:5" ht="12.75">
      <c r="A59" s="7"/>
      <c r="B59" s="7"/>
      <c r="C59" s="7"/>
      <c r="D59" s="7"/>
      <c r="E59" s="30"/>
    </row>
    <row r="60" spans="1:5" ht="12.75">
      <c r="A60" s="8"/>
      <c r="B60" s="8" t="s">
        <v>162</v>
      </c>
      <c r="C60" s="12">
        <f>SUM(C62:C64)</f>
        <v>580896</v>
      </c>
      <c r="D60" s="12">
        <f>SUM(D62:D64)</f>
        <v>580896</v>
      </c>
      <c r="E60" s="30">
        <f t="shared" si="0"/>
        <v>1</v>
      </c>
    </row>
    <row r="61" spans="1:5" ht="12.75">
      <c r="A61" s="7"/>
      <c r="B61" s="7"/>
      <c r="C61" s="7"/>
      <c r="D61" s="7"/>
      <c r="E61" s="30"/>
    </row>
    <row r="62" spans="1:5" ht="12.75">
      <c r="A62" s="7"/>
      <c r="B62" s="7" t="s">
        <v>163</v>
      </c>
      <c r="C62" s="11">
        <v>67637</v>
      </c>
      <c r="D62" s="11">
        <v>67637</v>
      </c>
      <c r="E62" s="29">
        <f t="shared" si="0"/>
        <v>1</v>
      </c>
    </row>
    <row r="63" spans="1:5" ht="12.75">
      <c r="A63" s="7"/>
      <c r="B63" s="7" t="s">
        <v>164</v>
      </c>
      <c r="C63" s="11">
        <v>0</v>
      </c>
      <c r="D63" s="11">
        <v>0</v>
      </c>
      <c r="E63" s="29">
        <v>0</v>
      </c>
    </row>
    <row r="64" spans="1:5" ht="12.75">
      <c r="A64" s="7"/>
      <c r="B64" s="7" t="s">
        <v>165</v>
      </c>
      <c r="C64" s="11">
        <v>513259</v>
      </c>
      <c r="D64" s="11">
        <v>513259</v>
      </c>
      <c r="E64" s="29">
        <f t="shared" si="0"/>
        <v>1</v>
      </c>
    </row>
    <row r="65" spans="1:5" ht="12.75">
      <c r="A65" s="7"/>
      <c r="B65" s="7"/>
      <c r="C65" s="7"/>
      <c r="D65" s="7"/>
      <c r="E65" s="30"/>
    </row>
    <row r="66" spans="1:5" ht="12.75">
      <c r="A66" s="8"/>
      <c r="B66" s="8" t="s">
        <v>166</v>
      </c>
      <c r="C66" s="12">
        <f>SUM(C68:C69)</f>
        <v>1292449</v>
      </c>
      <c r="D66" s="12">
        <f>SUM(D68:D69)</f>
        <v>1292449</v>
      </c>
      <c r="E66" s="30">
        <f t="shared" si="0"/>
        <v>1</v>
      </c>
    </row>
    <row r="67" spans="1:5" ht="12.75">
      <c r="A67" s="7"/>
      <c r="B67" s="7"/>
      <c r="C67" s="7"/>
      <c r="D67" s="7"/>
      <c r="E67" s="30"/>
    </row>
    <row r="68" spans="1:5" ht="12.75">
      <c r="A68" s="7"/>
      <c r="B68" s="7" t="s">
        <v>167</v>
      </c>
      <c r="C68" s="11">
        <v>1292449</v>
      </c>
      <c r="D68" s="11">
        <v>1292449</v>
      </c>
      <c r="E68" s="29">
        <f t="shared" si="0"/>
        <v>1</v>
      </c>
    </row>
    <row r="69" spans="1:5" ht="12.75">
      <c r="A69" s="7"/>
      <c r="B69" s="7" t="s">
        <v>168</v>
      </c>
      <c r="C69" s="11">
        <v>0</v>
      </c>
      <c r="D69" s="7">
        <v>0</v>
      </c>
      <c r="E69" s="29">
        <v>0</v>
      </c>
    </row>
    <row r="70" spans="1:5" ht="12.75">
      <c r="A70" s="9"/>
      <c r="B70" s="9"/>
      <c r="C70" s="9"/>
      <c r="D70" s="9"/>
      <c r="E70" s="9"/>
    </row>
  </sheetData>
  <mergeCells count="5">
    <mergeCell ref="D6:E6"/>
    <mergeCell ref="C1:E1"/>
    <mergeCell ref="C2:E2"/>
    <mergeCell ref="C3:E3"/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2004-03-15T06:56:18Z</cp:lastPrinted>
  <dcterms:created xsi:type="dcterms:W3CDTF">1997-02-26T13:46:56Z</dcterms:created>
  <dcterms:modified xsi:type="dcterms:W3CDTF">2004-03-30T20:56:36Z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