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hody" sheetId="1" r:id="rId1"/>
    <sheet name="Arkusz1" sheetId="2" state="hidden" r:id="rId2"/>
    <sheet name="GFOSiGW" sheetId="3" state="hidden" r:id="rId3"/>
  </sheets>
  <definedNames>
    <definedName name="bez_nazwy">'Dochody'!$A$8:$F$12</definedName>
    <definedName name="Excel_BuiltIn_Print_Area_1_1">'Dochody'!$A$1:$K$142</definedName>
    <definedName name="_xlnm.Print_Area" localSheetId="0">'Dochody'!$A$1:$F$128</definedName>
    <definedName name="_xlnm.Print_Titles" localSheetId="0">'Dochody'!$4:$8</definedName>
  </definedNames>
  <calcPr fullCalcOnLoad="1"/>
</workbook>
</file>

<file path=xl/sharedStrings.xml><?xml version="1.0" encoding="utf-8"?>
<sst xmlns="http://schemas.openxmlformats.org/spreadsheetml/2006/main" count="130" uniqueCount="117">
  <si>
    <t>Załącznik Nr 1 do sprawozdania  Burmistrza Miasta Kuźnia Raciborska z wykonania budżetu gminy za 2005 rok</t>
  </si>
  <si>
    <t>WYKONANIE DOCHODÓW BUDŻETOWYCH ZA 2005 ROK (w złotych)</t>
  </si>
  <si>
    <t>Lp.</t>
  </si>
  <si>
    <t>Dział</t>
  </si>
  <si>
    <t>Nazwa działu</t>
  </si>
  <si>
    <t>Plan na 2005 rok</t>
  </si>
  <si>
    <t>Wykonanie za 2005 rok</t>
  </si>
  <si>
    <t>% 5:4</t>
  </si>
  <si>
    <t>1.</t>
  </si>
  <si>
    <t>.010</t>
  </si>
  <si>
    <t>Rolnictwo i łowiectwo</t>
  </si>
  <si>
    <t xml:space="preserve">* wpłaty ludności na budowę wodociągu w miejscowości Rudy </t>
  </si>
  <si>
    <t>* pozostałe odsetki</t>
  </si>
  <si>
    <t>2.</t>
  </si>
  <si>
    <t>.020</t>
  </si>
  <si>
    <t>Leśnictwo</t>
  </si>
  <si>
    <t>* wpływy z różnych opłat</t>
  </si>
  <si>
    <t xml:space="preserve">* czynsz za dzierżawę terenów łowieckich </t>
  </si>
  <si>
    <t>* wpływy ze sprzedaży składników majątkowych</t>
  </si>
  <si>
    <t>3.</t>
  </si>
  <si>
    <t>Transport i łączność</t>
  </si>
  <si>
    <t>* wpływy do budżetu ze środków specjalnych</t>
  </si>
  <si>
    <t>4.</t>
  </si>
  <si>
    <t>Gospodarka mieszkaniowa</t>
  </si>
  <si>
    <t>* wpływy z opłat za zarząd, użytkowanie i użytkowanie wieczyste nieruchomości</t>
  </si>
  <si>
    <t>* dochody z najmu i dzierżawy składników majątkowych</t>
  </si>
  <si>
    <t>* wpływy z tytułu przekształcenia prawa użytkowania wieczystego przysługującego osobom  fizycznym w prawo własności</t>
  </si>
  <si>
    <t>* wpływ z tytułu odpłatnego nabycia prawa własności nieruchomości</t>
  </si>
  <si>
    <t>* wpływy z usług</t>
  </si>
  <si>
    <t>* wpływy z różnych dochodów</t>
  </si>
  <si>
    <t>* wpływy z różnych dochodów (środki uzyskane z likwidacji TBS)</t>
  </si>
  <si>
    <t>5.</t>
  </si>
  <si>
    <t>Działalność usługowa</t>
  </si>
  <si>
    <t>* dotacja celowa otrzymana z budżetu państwa na zadania bieżące realizowane przez gminę na podstawie porozumienia -na utrzymanie grobów wojennych</t>
  </si>
  <si>
    <t>6.</t>
  </si>
  <si>
    <t>Administracja publiczna</t>
  </si>
  <si>
    <t>* dotacja celowa otrzymana z budżetu państwa na zadania zlecone – utrzymanie USC, meldunki i dowody osobiste, zadania z ustawy Prawo działalności gospodarczej</t>
  </si>
  <si>
    <t>* 5% wpływów uzyskanych w związku z realizacją zadań zleconych (dowody osobiste oraz udostępnianie danych)</t>
  </si>
  <si>
    <t>* grzywny, mandaty i inne kary od ludności</t>
  </si>
  <si>
    <t>* środki na dofinansowanie własnych zadań bieżących gmin pozyskane z innych źródeł            (środki PHARE)</t>
  </si>
  <si>
    <t>7.</t>
  </si>
  <si>
    <t>Urzędy naczelnych organów władzy państwowej, kontroli i ochrony prawa oraz sądownictwa</t>
  </si>
  <si>
    <t>* dotacja celowa z Krajowego Biura Wyborczego na prowadzenie rejestru wyborców</t>
  </si>
  <si>
    <t>* dotacja celowa na przygotowanie i przeprowadzenie wyborów na Prezydenta RP</t>
  </si>
  <si>
    <t>* dotacja celowa na przygotowanie i przeprowadzenie wyborów do Sejmu i Senatu</t>
  </si>
  <si>
    <t>8.</t>
  </si>
  <si>
    <t>Bezpieczeństwo publiczne i ochrona przeciwpożarowa</t>
  </si>
  <si>
    <t>* dotacja celowa otrzymana z Powiatu Raciborskiego na zadania bieżące</t>
  </si>
  <si>
    <t>9.</t>
  </si>
  <si>
    <t>Dochody od osób prawnych, od osób fizycznych i od innych jednostek nieposiadających osobowości prawnej oraz wydatki związane z ich poborem</t>
  </si>
  <si>
    <t>* wpływy z karty podatkowej</t>
  </si>
  <si>
    <t>* podatek od nieruchomości</t>
  </si>
  <si>
    <t>* podatek rolny</t>
  </si>
  <si>
    <t>* podatek leśny</t>
  </si>
  <si>
    <t>* podatek od środków transportowych</t>
  </si>
  <si>
    <t>* podatek od spadków i darowizn</t>
  </si>
  <si>
    <t>* podatek od posiadania psów</t>
  </si>
  <si>
    <t>* wpływy z opłaty targowej</t>
  </si>
  <si>
    <t>* podatek od czynności cywilnoprawnych</t>
  </si>
  <si>
    <t>* wpływy z różnych opłat (m.in.. za wpisy i zmiany w ewidencji działalności gospodarczej, wzrost wartości nieruchomości)</t>
  </si>
  <si>
    <t xml:space="preserve">* odsetki od nieterminowych wpłat podatków i opłat </t>
  </si>
  <si>
    <t>* wpływy z opłaty administracyjnej za czynności urzędowe</t>
  </si>
  <si>
    <t>* wpływy z opłaty skarbowej</t>
  </si>
  <si>
    <t>* podatek dochodowy od osób fizycznych - udziały</t>
  </si>
  <si>
    <t>* podatek dochodowy od osób prawnych - udziały</t>
  </si>
  <si>
    <t>* wpływy z opłat za zezwolenia na sprzedaż napojów alkoholowych</t>
  </si>
  <si>
    <t>10.</t>
  </si>
  <si>
    <t>Różne rozliczenia</t>
  </si>
  <si>
    <t>1. Subwencja ogólna</t>
  </si>
  <si>
    <t>* część oświatowa subwencji ogólnej</t>
  </si>
  <si>
    <t>* część wyrównawcza subwencji ogólnej, z tego:</t>
  </si>
  <si>
    <t>- kwota uzupełniająca</t>
  </si>
  <si>
    <t>- kwota podstawowa</t>
  </si>
  <si>
    <t>* część równoważąca subwencji ogólnej</t>
  </si>
  <si>
    <t>2. Pozostałe odsetki</t>
  </si>
  <si>
    <t>11.</t>
  </si>
  <si>
    <t>Oświata i wychowanie</t>
  </si>
  <si>
    <t>* dotacja celowa otrzymana  z budżetu państwa na realizację własnych zadań bieżących gmin</t>
  </si>
  <si>
    <t>* dotacja celowa otrzymana  z budżetu państwa na realizację własnych zadań bieżących gmin ( środki  z PAOW)</t>
  </si>
  <si>
    <t xml:space="preserve">* środki na dofinansowanie własnych zadań bieżących gmin pozyskane z innych źródeł            ( program - Sokrates Comenius)           </t>
  </si>
  <si>
    <t>12.</t>
  </si>
  <si>
    <t>Ochrona zdrowia</t>
  </si>
  <si>
    <t>* wpływy ze sprzedaży składników majątkowych (należności po zlikwidowanym ZLA)</t>
  </si>
  <si>
    <r>
      <t xml:space="preserve">* </t>
    </r>
    <r>
      <rPr>
        <sz val="10"/>
        <color indexed="8"/>
        <rFont val="Arial CE"/>
        <family val="0"/>
      </rPr>
      <t>wpływy z różnych dochodów (należności po zlikwidowanym ZLA)</t>
    </r>
  </si>
  <si>
    <t>13.</t>
  </si>
  <si>
    <t>Pomoc społeczna</t>
  </si>
  <si>
    <t>a) wpłaty za pobyt osób w domach pomocy społecznej</t>
  </si>
  <si>
    <t>b) dotacje celowe na zadania zlecone</t>
  </si>
  <si>
    <t>* świadczenia rodzinne, zaliczka alimentacyjna oraz składki na ubezpieczenia emerytalne i rentowe z ubezpieczenia społecznego</t>
  </si>
  <si>
    <t>* składki na ubezpieczenia zdrowotne opłacane za osoby pobierające niektóre świadczenia z pomocy społecznej oraz niektóre świadczenia rodzinne</t>
  </si>
  <si>
    <t>* zasiłki i pomoc w naturze</t>
  </si>
  <si>
    <t>c) dotacje celowe na zadania własne:</t>
  </si>
  <si>
    <t>* ośrodki pomocy społecznej</t>
  </si>
  <si>
    <t>* realizacja Rządowego Programu "Posiłek dla Potrzebujących"</t>
  </si>
  <si>
    <t>d) pozostałe odsetki</t>
  </si>
  <si>
    <t>e) wpływy z różnych dochodów</t>
  </si>
  <si>
    <t>f) wpływy z usług opiekuńczych</t>
  </si>
  <si>
    <t>g) wpływy ze sprzedaży składników majątkowych</t>
  </si>
  <si>
    <t>14.</t>
  </si>
  <si>
    <t>Edukacyjna opieka wychowawcza</t>
  </si>
  <si>
    <t>* wpływy z opłat ze świetlic szkolnych</t>
  </si>
  <si>
    <t>* dotacja celowa na zadania własne (pomoc materialna dla uczniów)</t>
  </si>
  <si>
    <t>* dotacje celowe otrzymane z funduszy celowych na realizację zadań bieżących (dotacja z WFOŚiGW na zieloną szkołę)</t>
  </si>
  <si>
    <t>* środki na dofinansowanie własnych zadań bieżących gmin pozyskane z innych źródeł            ( Środki z Europejskiego Funduszu Społecznego na realizację Programu Stypendialnego Gminy Kuźnia Raciborska)</t>
  </si>
  <si>
    <t>15.</t>
  </si>
  <si>
    <t>Gospodarka komunalna i ochrona środowiska</t>
  </si>
  <si>
    <r>
      <t xml:space="preserve">* </t>
    </r>
    <r>
      <rPr>
        <sz val="10"/>
        <color indexed="8"/>
        <rFont val="Arial CE"/>
        <family val="2"/>
      </rPr>
      <t xml:space="preserve"> wpływy z różnych opłat</t>
    </r>
  </si>
  <si>
    <t>* wpływy z opłaty produktowej</t>
  </si>
  <si>
    <t>* dotacja z funduszy celowych – utylizacja padliny</t>
  </si>
  <si>
    <t>16.</t>
  </si>
  <si>
    <t>Kultura i ochrona dziedzictwa narodowego</t>
  </si>
  <si>
    <t>* dotacja celowa otrzymana z budżetu państwa na zadania bieżące realizowane przez gminę na podstawie porozumień - upowszechnianie czytelnictwa</t>
  </si>
  <si>
    <t>* otrzymane darowizny</t>
  </si>
  <si>
    <t xml:space="preserve">* dotacja celowa z Powiatu Raciborskiego na realizację zadania publicznego w dziedzinie kultury p.n.: „Przegląd Pieśni Rogerowskiej w wykonaniu na chór i orkiestrę z okazji 140 rocznicy śmierci Juliusza Rogera </t>
  </si>
  <si>
    <t>OGÓŁEM DOCHODY</t>
  </si>
  <si>
    <t>OGÓŁEM  DOCHODY</t>
  </si>
  <si>
    <t>Zał.Nr......do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</si>
</sst>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dd/mm/yy"/>
    <numFmt numFmtId="166" formatCode="&quot;13&quot;"/>
  </numFmts>
  <fonts count="7">
    <font>
      <sz val="10"/>
      <name val="Arial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10" fontId="5" fillId="4" borderId="1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10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0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.8515625" style="1" customWidth="1"/>
    <col min="2" max="2" width="5.57421875" style="1" customWidth="1"/>
    <col min="3" max="3" width="37.57421875" style="1" customWidth="1"/>
    <col min="4" max="4" width="12.00390625" style="1" customWidth="1"/>
    <col min="5" max="5" width="10.140625" style="1" customWidth="1"/>
    <col min="6" max="6" width="9.28125" style="1" customWidth="1"/>
    <col min="7" max="7" width="8.7109375" style="1" customWidth="1"/>
    <col min="8" max="8" width="10.421875" style="1" customWidth="1"/>
    <col min="9" max="16384" width="8.7109375" style="1" customWidth="1"/>
  </cols>
  <sheetData>
    <row r="1" spans="1:9" ht="37.5" customHeight="1">
      <c r="A1" s="59" t="s">
        <v>0</v>
      </c>
      <c r="B1" s="59"/>
      <c r="C1" s="59"/>
      <c r="D1" s="59"/>
      <c r="E1" s="59"/>
      <c r="F1" s="59"/>
      <c r="G1" s="2"/>
      <c r="I1" s="2"/>
    </row>
    <row r="2" spans="1:9" ht="12.75">
      <c r="A2" s="51" t="s">
        <v>1</v>
      </c>
      <c r="B2" s="51"/>
      <c r="C2" s="51"/>
      <c r="D2" s="51"/>
      <c r="E2" s="51"/>
      <c r="F2" s="51"/>
      <c r="G2" s="2"/>
      <c r="H2" s="2"/>
      <c r="I2" s="2"/>
    </row>
    <row r="3" spans="2:9" ht="12.75">
      <c r="B3" s="3"/>
      <c r="C3" s="3"/>
      <c r="D3" s="3"/>
      <c r="E3" s="2"/>
      <c r="F3" s="2"/>
      <c r="G3" s="2"/>
      <c r="H3" s="2"/>
      <c r="I3" s="2"/>
    </row>
    <row r="4" spans="1:9" ht="12.75">
      <c r="A4" s="52" t="s">
        <v>2</v>
      </c>
      <c r="B4" s="52" t="s">
        <v>3</v>
      </c>
      <c r="C4" s="52" t="s">
        <v>4</v>
      </c>
      <c r="D4" s="53" t="s">
        <v>5</v>
      </c>
      <c r="E4" s="54" t="s">
        <v>6</v>
      </c>
      <c r="F4" s="52" t="s">
        <v>7</v>
      </c>
      <c r="G4" s="2"/>
      <c r="H4" s="2"/>
      <c r="I4" s="2"/>
    </row>
    <row r="5" spans="1:9" ht="12.75">
      <c r="A5" s="52"/>
      <c r="B5" s="52"/>
      <c r="C5" s="52"/>
      <c r="D5" s="53"/>
      <c r="E5" s="54"/>
      <c r="F5" s="52"/>
      <c r="G5" s="2"/>
      <c r="H5" s="2"/>
      <c r="I5" s="2"/>
    </row>
    <row r="6" spans="1:9" ht="12.75">
      <c r="A6" s="52"/>
      <c r="B6" s="52"/>
      <c r="C6" s="52"/>
      <c r="D6" s="53"/>
      <c r="E6" s="54"/>
      <c r="F6" s="52"/>
      <c r="G6" s="2"/>
      <c r="H6" s="2"/>
      <c r="I6" s="2"/>
    </row>
    <row r="7" spans="1:9" ht="12.75">
      <c r="A7" s="52"/>
      <c r="B7" s="52"/>
      <c r="C7" s="52"/>
      <c r="D7" s="53"/>
      <c r="E7" s="54"/>
      <c r="F7" s="52"/>
      <c r="G7" s="2"/>
      <c r="H7" s="2"/>
      <c r="I7" s="2"/>
    </row>
    <row r="8" spans="1:9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2"/>
      <c r="H8" s="2"/>
      <c r="I8" s="2"/>
    </row>
    <row r="9" spans="1:9" ht="12.75">
      <c r="A9" s="6"/>
      <c r="B9" s="6"/>
      <c r="C9" s="5"/>
      <c r="D9" s="7"/>
      <c r="E9" s="8"/>
      <c r="F9" s="5"/>
      <c r="G9" s="2"/>
      <c r="H9" s="2"/>
      <c r="I9" s="2"/>
    </row>
    <row r="10" spans="1:9" ht="12.75">
      <c r="A10" s="9" t="s">
        <v>8</v>
      </c>
      <c r="B10" s="9" t="s">
        <v>9</v>
      </c>
      <c r="C10" s="10" t="s">
        <v>10</v>
      </c>
      <c r="D10" s="11">
        <f>SUM(D11:D12)</f>
        <v>44100</v>
      </c>
      <c r="E10" s="11">
        <f>SUM(E11:E12)</f>
        <v>42255</v>
      </c>
      <c r="F10" s="12">
        <f>E10/D10</f>
        <v>0.9581632653061225</v>
      </c>
      <c r="G10" s="2"/>
      <c r="H10" s="2"/>
      <c r="I10" s="2"/>
    </row>
    <row r="11" spans="1:9" ht="25.5">
      <c r="A11" s="6"/>
      <c r="B11" s="6"/>
      <c r="C11" s="13" t="s">
        <v>11</v>
      </c>
      <c r="D11" s="14">
        <v>44100</v>
      </c>
      <c r="E11" s="15">
        <v>42210</v>
      </c>
      <c r="F11" s="16">
        <f>E11/D11</f>
        <v>0.9571428571428572</v>
      </c>
      <c r="G11" s="2"/>
      <c r="H11" s="2"/>
      <c r="I11" s="2"/>
    </row>
    <row r="12" spans="1:9" ht="12.75">
      <c r="A12" s="6"/>
      <c r="B12" s="6"/>
      <c r="C12" s="13" t="s">
        <v>12</v>
      </c>
      <c r="D12" s="14">
        <v>0</v>
      </c>
      <c r="E12" s="15">
        <v>45</v>
      </c>
      <c r="F12" s="16"/>
      <c r="G12" s="2"/>
      <c r="H12" s="2"/>
      <c r="I12" s="2"/>
    </row>
    <row r="13" spans="1:9" ht="12.75">
      <c r="A13" s="6"/>
      <c r="B13" s="6"/>
      <c r="C13" s="13"/>
      <c r="D13" s="14"/>
      <c r="E13" s="15"/>
      <c r="F13" s="16"/>
      <c r="G13" s="2"/>
      <c r="H13" s="2"/>
      <c r="I13" s="2"/>
    </row>
    <row r="14" spans="1:9" s="22" customFormat="1" ht="12.75">
      <c r="A14" s="17" t="s">
        <v>13</v>
      </c>
      <c r="B14" s="17" t="s">
        <v>14</v>
      </c>
      <c r="C14" s="18" t="s">
        <v>15</v>
      </c>
      <c r="D14" s="19">
        <f>SUM(D15:D17)</f>
        <v>2222</v>
      </c>
      <c r="E14" s="19">
        <f>SUM(E15:E17)</f>
        <v>2443</v>
      </c>
      <c r="F14" s="20">
        <f>E14/D14</f>
        <v>1.0994599459945995</v>
      </c>
      <c r="G14" s="21"/>
      <c r="H14" s="21"/>
      <c r="I14" s="21"/>
    </row>
    <row r="15" spans="1:9" ht="12.75">
      <c r="A15" s="23"/>
      <c r="B15" s="23"/>
      <c r="C15" s="24" t="s">
        <v>16</v>
      </c>
      <c r="D15" s="25">
        <v>1400</v>
      </c>
      <c r="E15" s="25">
        <v>0</v>
      </c>
      <c r="F15" s="16">
        <f>E15/D15</f>
        <v>0</v>
      </c>
      <c r="G15" s="2"/>
      <c r="H15" s="2"/>
      <c r="I15" s="2"/>
    </row>
    <row r="16" spans="1:9" ht="12.75">
      <c r="A16" s="6"/>
      <c r="B16" s="6"/>
      <c r="C16" s="13" t="s">
        <v>17</v>
      </c>
      <c r="D16" s="14">
        <v>0</v>
      </c>
      <c r="E16" s="15">
        <v>1621</v>
      </c>
      <c r="F16" s="16"/>
      <c r="G16" s="2"/>
      <c r="H16" s="2"/>
      <c r="I16" s="2"/>
    </row>
    <row r="17" spans="1:9" ht="25.5">
      <c r="A17" s="6"/>
      <c r="B17" s="6"/>
      <c r="C17" s="13" t="s">
        <v>18</v>
      </c>
      <c r="D17" s="14">
        <v>822</v>
      </c>
      <c r="E17" s="15">
        <v>822</v>
      </c>
      <c r="F17" s="16">
        <f>E17/D17</f>
        <v>1</v>
      </c>
      <c r="G17" s="2"/>
      <c r="H17" s="2"/>
      <c r="I17" s="2"/>
    </row>
    <row r="18" spans="1:9" ht="12.75">
      <c r="A18" s="6"/>
      <c r="B18" s="6"/>
      <c r="C18" s="13"/>
      <c r="D18" s="14"/>
      <c r="E18" s="15"/>
      <c r="F18" s="16"/>
      <c r="G18" s="2"/>
      <c r="H18" s="2"/>
      <c r="I18" s="2"/>
    </row>
    <row r="19" spans="1:9" ht="12.75">
      <c r="A19" s="26" t="s">
        <v>19</v>
      </c>
      <c r="B19" s="4">
        <v>600</v>
      </c>
      <c r="C19" s="27" t="s">
        <v>20</v>
      </c>
      <c r="D19" s="28">
        <f>SUM(D20:D21)</f>
        <v>1000</v>
      </c>
      <c r="E19" s="28">
        <f>SUM(E21)</f>
        <v>874</v>
      </c>
      <c r="F19" s="12">
        <f>E19/D19</f>
        <v>0.874</v>
      </c>
      <c r="G19" s="2"/>
      <c r="H19" s="2"/>
      <c r="I19" s="2"/>
    </row>
    <row r="20" spans="1:9" ht="12.75">
      <c r="A20" s="29"/>
      <c r="B20" s="30"/>
      <c r="C20" s="13" t="s">
        <v>16</v>
      </c>
      <c r="D20" s="15">
        <v>1000</v>
      </c>
      <c r="E20" s="25">
        <v>0</v>
      </c>
      <c r="F20" s="31">
        <f>E20/D20</f>
        <v>0</v>
      </c>
      <c r="G20" s="2"/>
      <c r="H20" s="2"/>
      <c r="I20" s="2"/>
    </row>
    <row r="21" spans="1:9" ht="25.5">
      <c r="A21" s="6"/>
      <c r="B21" s="6"/>
      <c r="C21" s="13" t="s">
        <v>21</v>
      </c>
      <c r="D21" s="14">
        <v>0</v>
      </c>
      <c r="E21" s="15">
        <v>874</v>
      </c>
      <c r="F21" s="32"/>
      <c r="G21" s="2"/>
      <c r="H21" s="2"/>
      <c r="I21" s="2"/>
    </row>
    <row r="22" spans="1:9" ht="12.75">
      <c r="A22" s="6"/>
      <c r="B22" s="6"/>
      <c r="C22" s="13"/>
      <c r="D22" s="14"/>
      <c r="E22" s="15"/>
      <c r="F22" s="16"/>
      <c r="G22" s="2"/>
      <c r="H22" s="2"/>
      <c r="I22" s="2"/>
    </row>
    <row r="23" spans="1:9" ht="12.75">
      <c r="A23" s="9" t="s">
        <v>22</v>
      </c>
      <c r="B23" s="9">
        <v>700</v>
      </c>
      <c r="C23" s="10" t="s">
        <v>23</v>
      </c>
      <c r="D23" s="11">
        <f>SUM(D24:D31)</f>
        <v>417491</v>
      </c>
      <c r="E23" s="11">
        <f>SUM(E24:E31)</f>
        <v>568158</v>
      </c>
      <c r="F23" s="12">
        <f>E23/D23</f>
        <v>1.36088682151232</v>
      </c>
      <c r="G23" s="2"/>
      <c r="H23" s="2"/>
      <c r="I23" s="2"/>
    </row>
    <row r="24" spans="1:9" ht="25.5">
      <c r="A24" s="6"/>
      <c r="B24" s="6"/>
      <c r="C24" s="13" t="s">
        <v>24</v>
      </c>
      <c r="D24" s="14">
        <v>12000</v>
      </c>
      <c r="E24" s="15">
        <v>22501</v>
      </c>
      <c r="F24" s="16">
        <f>E24/D24</f>
        <v>1.8750833333333334</v>
      </c>
      <c r="G24" s="2"/>
      <c r="H24" s="2"/>
      <c r="I24" s="2"/>
    </row>
    <row r="25" spans="1:9" ht="25.5">
      <c r="A25" s="6"/>
      <c r="B25" s="6"/>
      <c r="C25" s="13" t="s">
        <v>25</v>
      </c>
      <c r="D25" s="14">
        <v>87980</v>
      </c>
      <c r="E25" s="15">
        <v>125873</v>
      </c>
      <c r="F25" s="16">
        <f>E25/D25</f>
        <v>1.4307001591270743</v>
      </c>
      <c r="G25" s="2"/>
      <c r="H25" s="2"/>
      <c r="I25" s="2"/>
    </row>
    <row r="26" spans="1:9" ht="38.25">
      <c r="A26" s="6"/>
      <c r="B26" s="6"/>
      <c r="C26" s="13" t="s">
        <v>26</v>
      </c>
      <c r="D26" s="14">
        <v>0</v>
      </c>
      <c r="E26" s="15">
        <v>5734</v>
      </c>
      <c r="F26" s="16"/>
      <c r="G26" s="2"/>
      <c r="H26" s="2"/>
      <c r="I26" s="2"/>
    </row>
    <row r="27" spans="1:8" ht="25.5">
      <c r="A27" s="13"/>
      <c r="B27" s="13"/>
      <c r="C27" s="13" t="s">
        <v>27</v>
      </c>
      <c r="D27" s="14">
        <v>180000</v>
      </c>
      <c r="E27" s="15">
        <v>257988</v>
      </c>
      <c r="F27" s="16">
        <f>E27/D27</f>
        <v>1.4332666666666667</v>
      </c>
      <c r="H27" s="2"/>
    </row>
    <row r="28" spans="1:8" ht="12.75">
      <c r="A28" s="6"/>
      <c r="B28" s="6"/>
      <c r="C28" s="13" t="s">
        <v>28</v>
      </c>
      <c r="D28" s="14">
        <v>30000</v>
      </c>
      <c r="E28" s="15">
        <v>41529</v>
      </c>
      <c r="F28" s="16">
        <f>E28/D28</f>
        <v>1.3843</v>
      </c>
      <c r="G28" s="2"/>
      <c r="H28" s="2"/>
    </row>
    <row r="29" spans="1:9" ht="12.75">
      <c r="A29" s="6"/>
      <c r="B29" s="6"/>
      <c r="C29" s="13" t="s">
        <v>12</v>
      </c>
      <c r="D29" s="14">
        <v>2200</v>
      </c>
      <c r="E29" s="15">
        <v>4461</v>
      </c>
      <c r="F29" s="16">
        <f>E29/D29</f>
        <v>2.027727272727273</v>
      </c>
      <c r="G29" s="2"/>
      <c r="H29" s="2"/>
      <c r="I29" s="2"/>
    </row>
    <row r="30" spans="1:9" ht="12.75">
      <c r="A30" s="6"/>
      <c r="B30" s="6"/>
      <c r="C30" s="13" t="s">
        <v>29</v>
      </c>
      <c r="D30" s="14">
        <v>3000</v>
      </c>
      <c r="E30" s="15">
        <v>7762</v>
      </c>
      <c r="F30" s="16">
        <f>E30/D30</f>
        <v>2.5873333333333335</v>
      </c>
      <c r="G30" s="2"/>
      <c r="H30" s="2"/>
      <c r="I30" s="2"/>
    </row>
    <row r="31" spans="1:9" ht="25.5">
      <c r="A31" s="6"/>
      <c r="B31" s="6"/>
      <c r="C31" s="13" t="s">
        <v>30</v>
      </c>
      <c r="D31" s="14">
        <v>102311</v>
      </c>
      <c r="E31" s="15">
        <v>102310</v>
      </c>
      <c r="F31" s="16">
        <f>E31/D31</f>
        <v>0.9999902258799152</v>
      </c>
      <c r="G31" s="2"/>
      <c r="H31" s="2"/>
      <c r="I31" s="2"/>
    </row>
    <row r="32" spans="1:9" ht="12.75">
      <c r="A32" s="6"/>
      <c r="B32" s="6"/>
      <c r="C32" s="13"/>
      <c r="D32" s="14"/>
      <c r="E32" s="15"/>
      <c r="F32" s="16"/>
      <c r="G32" s="2"/>
      <c r="H32" s="2"/>
      <c r="I32" s="2"/>
    </row>
    <row r="33" spans="1:9" ht="12.75">
      <c r="A33" s="4" t="s">
        <v>31</v>
      </c>
      <c r="B33" s="4">
        <v>710</v>
      </c>
      <c r="C33" s="27" t="s">
        <v>32</v>
      </c>
      <c r="D33" s="28">
        <f>SUM(D34)</f>
        <v>500</v>
      </c>
      <c r="E33" s="28">
        <f>SUM(E34)</f>
        <v>500</v>
      </c>
      <c r="F33" s="12">
        <f>E33/D33</f>
        <v>1</v>
      </c>
      <c r="G33" s="2"/>
      <c r="H33" s="2"/>
      <c r="I33" s="2"/>
    </row>
    <row r="34" spans="1:9" ht="51">
      <c r="A34" s="30"/>
      <c r="B34" s="30"/>
      <c r="C34" s="13" t="s">
        <v>33</v>
      </c>
      <c r="D34" s="14">
        <v>500</v>
      </c>
      <c r="E34" s="15">
        <v>500</v>
      </c>
      <c r="F34" s="16">
        <f>E34/D34</f>
        <v>1</v>
      </c>
      <c r="G34" s="2"/>
      <c r="H34" s="2"/>
      <c r="I34" s="2"/>
    </row>
    <row r="35" spans="1:9" ht="12.75">
      <c r="A35" s="6"/>
      <c r="B35" s="6"/>
      <c r="C35" s="13"/>
      <c r="D35" s="14"/>
      <c r="E35" s="15"/>
      <c r="F35" s="16"/>
      <c r="G35" s="2"/>
      <c r="H35" s="2"/>
      <c r="I35" s="2"/>
    </row>
    <row r="36" spans="1:9" ht="12.75">
      <c r="A36" s="9" t="s">
        <v>34</v>
      </c>
      <c r="B36" s="9">
        <v>750</v>
      </c>
      <c r="C36" s="10" t="s">
        <v>35</v>
      </c>
      <c r="D36" s="11">
        <f>SUM(D37:D42)</f>
        <v>144947</v>
      </c>
      <c r="E36" s="11">
        <f>SUM(E37:E42)</f>
        <v>186004</v>
      </c>
      <c r="F36" s="12">
        <f>E36/D36</f>
        <v>1.2832552588187407</v>
      </c>
      <c r="G36" s="2"/>
      <c r="H36" s="2"/>
      <c r="I36" s="2"/>
    </row>
    <row r="37" spans="1:9" ht="51">
      <c r="A37" s="6"/>
      <c r="B37" s="6"/>
      <c r="C37" s="13" t="s">
        <v>36</v>
      </c>
      <c r="D37" s="14">
        <v>75589</v>
      </c>
      <c r="E37" s="15">
        <v>75589</v>
      </c>
      <c r="F37" s="16">
        <f>E37/D37</f>
        <v>1</v>
      </c>
      <c r="G37" s="2"/>
      <c r="H37" s="2"/>
      <c r="I37" s="2"/>
    </row>
    <row r="38" spans="1:9" ht="38.25">
      <c r="A38" s="6"/>
      <c r="B38" s="6"/>
      <c r="C38" s="13" t="s">
        <v>37</v>
      </c>
      <c r="D38" s="14">
        <v>1130</v>
      </c>
      <c r="E38" s="15">
        <v>1926</v>
      </c>
      <c r="F38" s="16">
        <f>E38/D38</f>
        <v>1.704424778761062</v>
      </c>
      <c r="G38" s="2"/>
      <c r="H38" s="2"/>
      <c r="I38" s="2"/>
    </row>
    <row r="39" spans="1:9" ht="12.75">
      <c r="A39" s="6"/>
      <c r="B39" s="6"/>
      <c r="C39" s="13" t="s">
        <v>38</v>
      </c>
      <c r="D39" s="14">
        <v>0</v>
      </c>
      <c r="E39" s="15">
        <v>50</v>
      </c>
      <c r="F39" s="16"/>
      <c r="G39" s="2"/>
      <c r="H39" s="2"/>
      <c r="I39" s="2"/>
    </row>
    <row r="40" spans="1:9" ht="12.75">
      <c r="A40" s="6"/>
      <c r="B40" s="6"/>
      <c r="C40" s="13" t="s">
        <v>12</v>
      </c>
      <c r="D40" s="14">
        <v>8700</v>
      </c>
      <c r="E40" s="15">
        <v>68227</v>
      </c>
      <c r="F40" s="16">
        <f>E40/D40</f>
        <v>7.842183908045977</v>
      </c>
      <c r="G40" s="2"/>
      <c r="H40" s="2"/>
      <c r="I40" s="2"/>
    </row>
    <row r="41" spans="1:9" ht="12.75">
      <c r="A41" s="6"/>
      <c r="B41" s="6"/>
      <c r="C41" s="13" t="s">
        <v>29</v>
      </c>
      <c r="D41" s="14">
        <v>25000</v>
      </c>
      <c r="E41" s="15">
        <v>14032</v>
      </c>
      <c r="F41" s="16">
        <f>E41/D41</f>
        <v>0.56128</v>
      </c>
      <c r="G41" s="2"/>
      <c r="H41" s="2"/>
      <c r="I41" s="2"/>
    </row>
    <row r="42" spans="1:9" ht="38.25">
      <c r="A42" s="6"/>
      <c r="B42" s="6"/>
      <c r="C42" s="13" t="s">
        <v>39</v>
      </c>
      <c r="D42" s="14">
        <v>34528</v>
      </c>
      <c r="E42" s="15">
        <v>26180</v>
      </c>
      <c r="F42" s="16">
        <f>E42/D42</f>
        <v>0.7582252085264134</v>
      </c>
      <c r="G42" s="2"/>
      <c r="H42" s="2"/>
      <c r="I42" s="2"/>
    </row>
    <row r="43" spans="1:9" ht="12.75">
      <c r="A43" s="6"/>
      <c r="B43" s="6"/>
      <c r="C43" s="13"/>
      <c r="D43" s="14"/>
      <c r="E43" s="15"/>
      <c r="F43" s="16"/>
      <c r="G43" s="2"/>
      <c r="H43" s="2"/>
      <c r="I43" s="2"/>
    </row>
    <row r="44" spans="1:9" ht="38.25">
      <c r="A44" s="9" t="s">
        <v>40</v>
      </c>
      <c r="B44" s="9">
        <v>751</v>
      </c>
      <c r="C44" s="10" t="s">
        <v>41</v>
      </c>
      <c r="D44" s="11">
        <f>SUM(D45:D47)</f>
        <v>38401</v>
      </c>
      <c r="E44" s="28">
        <f>SUM(E45:E47)</f>
        <v>38374</v>
      </c>
      <c r="F44" s="12">
        <f>E44/D44</f>
        <v>0.9992968933100701</v>
      </c>
      <c r="G44" s="2"/>
      <c r="H44" s="2"/>
      <c r="I44" s="2"/>
    </row>
    <row r="45" spans="1:9" ht="38.25">
      <c r="A45" s="6"/>
      <c r="B45" s="6"/>
      <c r="C45" s="13" t="s">
        <v>42</v>
      </c>
      <c r="D45" s="14">
        <v>2700</v>
      </c>
      <c r="E45" s="15">
        <v>2690</v>
      </c>
      <c r="F45" s="16">
        <f>E45/D45</f>
        <v>0.9962962962962963</v>
      </c>
      <c r="G45" s="2"/>
      <c r="H45" s="2"/>
      <c r="I45" s="2"/>
    </row>
    <row r="46" spans="1:9" ht="38.25">
      <c r="A46" s="6"/>
      <c r="B46" s="6"/>
      <c r="C46" s="13" t="s">
        <v>43</v>
      </c>
      <c r="D46" s="14">
        <v>21945</v>
      </c>
      <c r="E46" s="15">
        <v>21945</v>
      </c>
      <c r="F46" s="16">
        <f>E46/D46</f>
        <v>1</v>
      </c>
      <c r="G46" s="2"/>
      <c r="H46" s="2"/>
      <c r="I46" s="2"/>
    </row>
    <row r="47" spans="1:9" ht="38.25">
      <c r="A47" s="13"/>
      <c r="B47" s="13"/>
      <c r="C47" s="13" t="s">
        <v>44</v>
      </c>
      <c r="D47" s="14">
        <v>13756</v>
      </c>
      <c r="E47" s="15">
        <v>13739</v>
      </c>
      <c r="F47" s="16">
        <f>E47/D47</f>
        <v>0.9987641756324513</v>
      </c>
      <c r="G47" s="2"/>
      <c r="H47" s="2"/>
      <c r="I47" s="2"/>
    </row>
    <row r="48" spans="1:9" ht="12.75">
      <c r="A48" s="13"/>
      <c r="B48" s="13"/>
      <c r="C48" s="13"/>
      <c r="D48" s="14"/>
      <c r="E48" s="15"/>
      <c r="F48" s="16"/>
      <c r="G48" s="2"/>
      <c r="H48" s="2"/>
      <c r="I48" s="2"/>
    </row>
    <row r="49" spans="1:9" ht="25.5">
      <c r="A49" s="9" t="s">
        <v>45</v>
      </c>
      <c r="B49" s="9">
        <v>754</v>
      </c>
      <c r="C49" s="10" t="s">
        <v>46</v>
      </c>
      <c r="D49" s="11">
        <f>SUM(D50)</f>
        <v>10246</v>
      </c>
      <c r="E49" s="28">
        <f>SUM(E50)</f>
        <v>10246</v>
      </c>
      <c r="F49" s="12">
        <f>E49/D49</f>
        <v>1</v>
      </c>
      <c r="G49" s="2"/>
      <c r="H49" s="2"/>
      <c r="I49" s="2"/>
    </row>
    <row r="50" spans="1:9" ht="25.5">
      <c r="A50" s="6"/>
      <c r="B50" s="6"/>
      <c r="C50" s="13" t="s">
        <v>47</v>
      </c>
      <c r="D50" s="14">
        <v>10246</v>
      </c>
      <c r="E50" s="15">
        <v>10246</v>
      </c>
      <c r="F50" s="16">
        <f>E50/D50</f>
        <v>1</v>
      </c>
      <c r="G50" s="2"/>
      <c r="H50" s="2"/>
      <c r="I50" s="2"/>
    </row>
    <row r="51" spans="1:9" ht="12.75">
      <c r="A51" s="6"/>
      <c r="B51" s="6"/>
      <c r="C51" s="13"/>
      <c r="D51" s="14"/>
      <c r="E51" s="15"/>
      <c r="F51" s="16"/>
      <c r="G51" s="2"/>
      <c r="H51" s="2"/>
      <c r="I51" s="2"/>
    </row>
    <row r="52" spans="1:9" ht="51">
      <c r="A52" s="9" t="s">
        <v>48</v>
      </c>
      <c r="B52" s="9">
        <v>756</v>
      </c>
      <c r="C52" s="10" t="s">
        <v>49</v>
      </c>
      <c r="D52" s="28">
        <f>SUM(D53:D68)</f>
        <v>6987014</v>
      </c>
      <c r="E52" s="28">
        <f>SUM(E53:E68)</f>
        <v>7412197</v>
      </c>
      <c r="F52" s="12">
        <f aca="true" t="shared" si="0" ref="F52:F63">E52/D52</f>
        <v>1.0608533201736823</v>
      </c>
      <c r="G52" s="2"/>
      <c r="H52" s="2"/>
      <c r="I52" s="2"/>
    </row>
    <row r="53" spans="1:9" ht="12.75">
      <c r="A53" s="6"/>
      <c r="B53" s="6"/>
      <c r="C53" s="13" t="s">
        <v>50</v>
      </c>
      <c r="D53" s="14">
        <v>21218</v>
      </c>
      <c r="E53" s="15">
        <v>14372</v>
      </c>
      <c r="F53" s="16">
        <f t="shared" si="0"/>
        <v>0.6773494203035159</v>
      </c>
      <c r="G53" s="2"/>
      <c r="H53" s="2"/>
      <c r="I53" s="2"/>
    </row>
    <row r="54" spans="1:9" ht="12.75">
      <c r="A54" s="6"/>
      <c r="B54" s="6"/>
      <c r="C54" s="13" t="s">
        <v>51</v>
      </c>
      <c r="D54" s="14">
        <v>3625799</v>
      </c>
      <c r="E54" s="15">
        <v>3757901</v>
      </c>
      <c r="F54" s="16">
        <f t="shared" si="0"/>
        <v>1.0364339005002758</v>
      </c>
      <c r="G54" s="2"/>
      <c r="H54" s="2"/>
      <c r="I54" s="2"/>
    </row>
    <row r="55" spans="1:9" ht="12.75">
      <c r="A55" s="6"/>
      <c r="B55" s="6"/>
      <c r="C55" s="13" t="s">
        <v>52</v>
      </c>
      <c r="D55" s="14">
        <v>90640</v>
      </c>
      <c r="E55" s="15">
        <v>101831</v>
      </c>
      <c r="F55" s="16">
        <f t="shared" si="0"/>
        <v>1.1234664607237423</v>
      </c>
      <c r="G55" s="2"/>
      <c r="H55" s="2"/>
      <c r="I55" s="2"/>
    </row>
    <row r="56" spans="1:9" ht="12.75">
      <c r="A56" s="6"/>
      <c r="B56" s="6"/>
      <c r="C56" s="13" t="s">
        <v>53</v>
      </c>
      <c r="D56" s="14">
        <v>60358</v>
      </c>
      <c r="E56" s="15">
        <v>68652</v>
      </c>
      <c r="F56" s="16">
        <f t="shared" si="0"/>
        <v>1.137413433182014</v>
      </c>
      <c r="G56" s="2"/>
      <c r="H56" s="2"/>
      <c r="I56" s="2"/>
    </row>
    <row r="57" spans="1:9" ht="12.75">
      <c r="A57" s="6"/>
      <c r="B57" s="6"/>
      <c r="C57" s="13" t="s">
        <v>54</v>
      </c>
      <c r="D57" s="15">
        <v>108960</v>
      </c>
      <c r="E57" s="15">
        <v>104477</v>
      </c>
      <c r="F57" s="16">
        <f t="shared" si="0"/>
        <v>0.9588564610866372</v>
      </c>
      <c r="G57" s="2"/>
      <c r="H57" s="2"/>
      <c r="I57" s="2"/>
    </row>
    <row r="58" spans="1:9" ht="12.75">
      <c r="A58" s="6"/>
      <c r="B58" s="6"/>
      <c r="C58" s="13" t="s">
        <v>55</v>
      </c>
      <c r="D58" s="14">
        <v>36600</v>
      </c>
      <c r="E58" s="15">
        <v>48488</v>
      </c>
      <c r="F58" s="16">
        <f t="shared" si="0"/>
        <v>1.324808743169399</v>
      </c>
      <c r="G58" s="2"/>
      <c r="H58" s="2"/>
      <c r="I58" s="2"/>
    </row>
    <row r="59" spans="1:9" ht="12.75">
      <c r="A59" s="6"/>
      <c r="B59" s="6"/>
      <c r="C59" s="13" t="s">
        <v>56</v>
      </c>
      <c r="D59" s="14">
        <v>6000</v>
      </c>
      <c r="E59" s="15">
        <v>6717</v>
      </c>
      <c r="F59" s="16">
        <f t="shared" si="0"/>
        <v>1.1195</v>
      </c>
      <c r="G59" s="2"/>
      <c r="H59" s="2"/>
      <c r="I59" s="2"/>
    </row>
    <row r="60" spans="1:9" ht="12.75">
      <c r="A60" s="6"/>
      <c r="B60" s="6"/>
      <c r="C60" s="13" t="s">
        <v>57</v>
      </c>
      <c r="D60" s="14">
        <v>6000</v>
      </c>
      <c r="E60" s="15">
        <v>7175</v>
      </c>
      <c r="F60" s="16">
        <f t="shared" si="0"/>
        <v>1.1958333333333333</v>
      </c>
      <c r="G60" s="2"/>
      <c r="H60" s="2"/>
      <c r="I60" s="2"/>
    </row>
    <row r="61" spans="1:9" ht="12.75">
      <c r="A61" s="6"/>
      <c r="B61" s="6"/>
      <c r="C61" s="13" t="s">
        <v>58</v>
      </c>
      <c r="D61" s="14">
        <v>155000</v>
      </c>
      <c r="E61" s="15">
        <v>147822</v>
      </c>
      <c r="F61" s="16">
        <f t="shared" si="0"/>
        <v>0.9536903225806451</v>
      </c>
      <c r="G61" s="2"/>
      <c r="H61" s="2"/>
      <c r="I61" s="2"/>
    </row>
    <row r="62" spans="1:9" ht="51">
      <c r="A62" s="13"/>
      <c r="B62" s="13"/>
      <c r="C62" s="13" t="s">
        <v>59</v>
      </c>
      <c r="D62" s="14">
        <v>12000</v>
      </c>
      <c r="E62" s="15">
        <v>18166</v>
      </c>
      <c r="F62" s="16">
        <f t="shared" si="0"/>
        <v>1.5138333333333334</v>
      </c>
      <c r="H62" s="2"/>
      <c r="I62" s="2"/>
    </row>
    <row r="63" spans="1:8" ht="25.5">
      <c r="A63" s="6"/>
      <c r="B63" s="6"/>
      <c r="C63" s="13" t="s">
        <v>60</v>
      </c>
      <c r="D63" s="14">
        <v>50700</v>
      </c>
      <c r="E63" s="15">
        <v>47397</v>
      </c>
      <c r="F63" s="16">
        <f t="shared" si="0"/>
        <v>0.9348520710059172</v>
      </c>
      <c r="G63" s="2"/>
      <c r="H63" s="2"/>
    </row>
    <row r="64" spans="1:8" ht="25.5">
      <c r="A64" s="6"/>
      <c r="B64" s="6"/>
      <c r="C64" s="13" t="s">
        <v>61</v>
      </c>
      <c r="D64" s="14">
        <v>0</v>
      </c>
      <c r="E64" s="15">
        <v>160</v>
      </c>
      <c r="F64" s="16"/>
      <c r="G64" s="2"/>
      <c r="H64" s="2"/>
    </row>
    <row r="65" spans="1:9" ht="12.75">
      <c r="A65" s="6"/>
      <c r="B65" s="6"/>
      <c r="C65" s="13" t="s">
        <v>62</v>
      </c>
      <c r="D65" s="14">
        <v>45000</v>
      </c>
      <c r="E65" s="15">
        <v>33583</v>
      </c>
      <c r="F65" s="16">
        <f>E65/D65</f>
        <v>0.7462888888888889</v>
      </c>
      <c r="G65" s="2"/>
      <c r="H65" s="2"/>
      <c r="I65" s="2"/>
    </row>
    <row r="66" spans="1:9" ht="25.5">
      <c r="A66" s="6"/>
      <c r="B66" s="6"/>
      <c r="C66" s="13" t="s">
        <v>63</v>
      </c>
      <c r="D66" s="14">
        <v>2603139</v>
      </c>
      <c r="E66" s="15">
        <v>2832970</v>
      </c>
      <c r="F66" s="16">
        <f>E66/D66</f>
        <v>1.0882899453313863</v>
      </c>
      <c r="G66" s="2"/>
      <c r="H66" s="2"/>
      <c r="I66" s="2"/>
    </row>
    <row r="67" spans="1:9" ht="25.5">
      <c r="A67" s="6"/>
      <c r="B67" s="6"/>
      <c r="C67" s="13" t="s">
        <v>64</v>
      </c>
      <c r="D67" s="14">
        <v>20600</v>
      </c>
      <c r="E67" s="15">
        <v>60812</v>
      </c>
      <c r="F67" s="16">
        <f>E67/D67</f>
        <v>2.9520388349514564</v>
      </c>
      <c r="G67" s="2"/>
      <c r="H67" s="2"/>
      <c r="I67" s="2"/>
    </row>
    <row r="68" spans="1:9" ht="25.5">
      <c r="A68" s="6"/>
      <c r="B68" s="6"/>
      <c r="C68" s="13" t="s">
        <v>65</v>
      </c>
      <c r="D68" s="14">
        <v>145000</v>
      </c>
      <c r="E68" s="15">
        <v>161674</v>
      </c>
      <c r="F68" s="16">
        <f>E68/D68</f>
        <v>1.1149931034482758</v>
      </c>
      <c r="G68" s="2"/>
      <c r="H68" s="2"/>
      <c r="I68" s="2"/>
    </row>
    <row r="69" spans="1:9" ht="12.75">
      <c r="A69" s="6"/>
      <c r="B69" s="6"/>
      <c r="C69" s="13"/>
      <c r="D69" s="14"/>
      <c r="E69" s="15"/>
      <c r="F69" s="16"/>
      <c r="G69" s="2"/>
      <c r="H69" s="2"/>
      <c r="I69" s="2"/>
    </row>
    <row r="70" spans="1:9" ht="12.75">
      <c r="A70" s="9" t="s">
        <v>66</v>
      </c>
      <c r="B70" s="9">
        <v>758</v>
      </c>
      <c r="C70" s="10" t="s">
        <v>67</v>
      </c>
      <c r="D70" s="11">
        <f>SUM(D71,D77)</f>
        <v>8307017</v>
      </c>
      <c r="E70" s="11">
        <f>SUM(E71,E77)</f>
        <v>8297017</v>
      </c>
      <c r="F70" s="12">
        <f aca="true" t="shared" si="1" ref="F70:F77">E70/D70</f>
        <v>0.9987961984428345</v>
      </c>
      <c r="G70" s="2"/>
      <c r="H70" s="2"/>
      <c r="I70" s="2"/>
    </row>
    <row r="71" spans="1:9" ht="12.75">
      <c r="A71" s="23"/>
      <c r="B71" s="23"/>
      <c r="C71" s="24" t="s">
        <v>68</v>
      </c>
      <c r="D71" s="33">
        <f>SUM(D72,D73,D76)</f>
        <v>8297017</v>
      </c>
      <c r="E71" s="33">
        <f>SUM(E72,E73,E76)</f>
        <v>8297017</v>
      </c>
      <c r="F71" s="31">
        <f t="shared" si="1"/>
        <v>1</v>
      </c>
      <c r="G71" s="2"/>
      <c r="H71" s="2"/>
      <c r="I71" s="2"/>
    </row>
    <row r="72" spans="1:9" ht="12.75">
      <c r="A72" s="6"/>
      <c r="B72" s="6"/>
      <c r="C72" s="13" t="s">
        <v>69</v>
      </c>
      <c r="D72" s="14">
        <v>6069857</v>
      </c>
      <c r="E72" s="15">
        <v>6069857</v>
      </c>
      <c r="F72" s="16">
        <f t="shared" si="1"/>
        <v>1</v>
      </c>
      <c r="G72" s="2"/>
      <c r="H72" s="2"/>
      <c r="I72" s="2"/>
    </row>
    <row r="73" spans="1:9" ht="25.5">
      <c r="A73" s="6"/>
      <c r="B73" s="6"/>
      <c r="C73" s="13" t="s">
        <v>70</v>
      </c>
      <c r="D73" s="14">
        <f>SUM(D74:D75)</f>
        <v>954675</v>
      </c>
      <c r="E73" s="15">
        <f>SUM(E74:E75)</f>
        <v>954675</v>
      </c>
      <c r="F73" s="16">
        <f t="shared" si="1"/>
        <v>1</v>
      </c>
      <c r="G73" s="2"/>
      <c r="H73" s="2"/>
      <c r="I73" s="2"/>
    </row>
    <row r="74" spans="1:9" ht="12.75">
      <c r="A74" s="6"/>
      <c r="B74" s="6"/>
      <c r="C74" s="34" t="s">
        <v>71</v>
      </c>
      <c r="D74" s="14">
        <v>321325</v>
      </c>
      <c r="E74" s="15">
        <v>321325</v>
      </c>
      <c r="F74" s="16">
        <f t="shared" si="1"/>
        <v>1</v>
      </c>
      <c r="G74" s="2"/>
      <c r="H74" s="2"/>
      <c r="I74" s="2"/>
    </row>
    <row r="75" spans="1:9" ht="12.75">
      <c r="A75" s="6"/>
      <c r="B75" s="6"/>
      <c r="C75" s="34" t="s">
        <v>72</v>
      </c>
      <c r="D75" s="14">
        <v>633350</v>
      </c>
      <c r="E75" s="15">
        <v>633350</v>
      </c>
      <c r="F75" s="16">
        <f t="shared" si="1"/>
        <v>1</v>
      </c>
      <c r="G75" s="2"/>
      <c r="H75" s="2"/>
      <c r="I75" s="2"/>
    </row>
    <row r="76" spans="1:9" ht="12.75">
      <c r="A76" s="6"/>
      <c r="B76" s="6"/>
      <c r="C76" s="13" t="s">
        <v>73</v>
      </c>
      <c r="D76" s="14">
        <v>1272485</v>
      </c>
      <c r="E76" s="15">
        <v>1272485</v>
      </c>
      <c r="F76" s="16">
        <f t="shared" si="1"/>
        <v>1</v>
      </c>
      <c r="G76" s="2"/>
      <c r="H76" s="2"/>
      <c r="I76" s="2"/>
    </row>
    <row r="77" spans="1:9" ht="12.75">
      <c r="A77" s="6"/>
      <c r="B77" s="6"/>
      <c r="C77" s="13" t="s">
        <v>74</v>
      </c>
      <c r="D77" s="14">
        <v>10000</v>
      </c>
      <c r="E77" s="15">
        <v>0</v>
      </c>
      <c r="F77" s="16">
        <f t="shared" si="1"/>
        <v>0</v>
      </c>
      <c r="G77" s="2"/>
      <c r="H77" s="2"/>
      <c r="I77" s="2"/>
    </row>
    <row r="78" spans="1:9" ht="12.75">
      <c r="A78" s="6"/>
      <c r="B78" s="6"/>
      <c r="C78" s="13"/>
      <c r="D78" s="14"/>
      <c r="E78" s="15"/>
      <c r="F78" s="16"/>
      <c r="G78" s="2"/>
      <c r="H78" s="2"/>
      <c r="I78" s="2"/>
    </row>
    <row r="79" spans="1:9" ht="12.75">
      <c r="A79" s="9" t="s">
        <v>75</v>
      </c>
      <c r="B79" s="9">
        <v>801</v>
      </c>
      <c r="C79" s="10" t="s">
        <v>76</v>
      </c>
      <c r="D79" s="11">
        <f>SUM(D80:D88)</f>
        <v>361885</v>
      </c>
      <c r="E79" s="11">
        <f>SUM(E80:E88)</f>
        <v>320092</v>
      </c>
      <c r="F79" s="12">
        <f>E79/D79</f>
        <v>0.8845130359091977</v>
      </c>
      <c r="G79" s="2"/>
      <c r="H79" s="2"/>
      <c r="I79" s="2"/>
    </row>
    <row r="80" spans="1:9" ht="25.5">
      <c r="A80" s="6"/>
      <c r="B80" s="6"/>
      <c r="C80" s="13" t="s">
        <v>25</v>
      </c>
      <c r="D80" s="14">
        <v>33000</v>
      </c>
      <c r="E80" s="15">
        <v>33064</v>
      </c>
      <c r="F80" s="16">
        <f>E80/D80</f>
        <v>1.001939393939394</v>
      </c>
      <c r="G80" s="2"/>
      <c r="H80" s="2"/>
      <c r="I80" s="2"/>
    </row>
    <row r="81" spans="1:9" ht="12.75">
      <c r="A81" s="6"/>
      <c r="B81" s="6"/>
      <c r="C81" s="13" t="s">
        <v>29</v>
      </c>
      <c r="D81" s="14">
        <v>0</v>
      </c>
      <c r="E81" s="15">
        <v>293</v>
      </c>
      <c r="F81" s="16"/>
      <c r="G81" s="2"/>
      <c r="H81" s="2"/>
      <c r="I81" s="2"/>
    </row>
    <row r="82" spans="1:9" ht="12.75">
      <c r="A82" s="6"/>
      <c r="B82" s="6"/>
      <c r="C82" s="13" t="s">
        <v>28</v>
      </c>
      <c r="D82" s="14">
        <v>228100</v>
      </c>
      <c r="E82" s="15">
        <v>195707</v>
      </c>
      <c r="F82" s="16">
        <f>E82/D82</f>
        <v>0.8579877246821569</v>
      </c>
      <c r="G82" s="2"/>
      <c r="H82" s="2"/>
      <c r="I82" s="2"/>
    </row>
    <row r="83" spans="1:9" ht="25.5">
      <c r="A83" s="13"/>
      <c r="B83" s="13"/>
      <c r="C83" s="13" t="s">
        <v>18</v>
      </c>
      <c r="D83" s="14">
        <v>0</v>
      </c>
      <c r="E83" s="15">
        <v>306</v>
      </c>
      <c r="F83" s="16"/>
      <c r="G83" s="2"/>
      <c r="H83" s="2"/>
      <c r="I83" s="2"/>
    </row>
    <row r="84" spans="1:9" ht="38.25">
      <c r="A84" s="13"/>
      <c r="B84" s="13"/>
      <c r="C84" s="13" t="s">
        <v>77</v>
      </c>
      <c r="D84" s="14">
        <v>2800</v>
      </c>
      <c r="E84" s="15">
        <v>2780</v>
      </c>
      <c r="F84" s="16">
        <f>E84/D84</f>
        <v>0.9928571428571429</v>
      </c>
      <c r="G84" s="2"/>
      <c r="H84" s="2"/>
      <c r="I84" s="2"/>
    </row>
    <row r="85" spans="1:9" ht="38.25">
      <c r="A85" s="13"/>
      <c r="B85" s="13"/>
      <c r="C85" s="13" t="s">
        <v>78</v>
      </c>
      <c r="D85" s="14">
        <v>7749</v>
      </c>
      <c r="E85" s="15">
        <v>7749</v>
      </c>
      <c r="F85" s="16">
        <f>E85/D85</f>
        <v>1</v>
      </c>
      <c r="G85" s="2"/>
      <c r="H85" s="2"/>
      <c r="I85" s="2"/>
    </row>
    <row r="86" spans="1:9" ht="12.75">
      <c r="A86" s="13"/>
      <c r="B86" s="13"/>
      <c r="C86" s="13" t="s">
        <v>12</v>
      </c>
      <c r="D86" s="14">
        <v>5000</v>
      </c>
      <c r="E86" s="15">
        <v>4201</v>
      </c>
      <c r="F86" s="16">
        <f>E86/D86</f>
        <v>0.8402</v>
      </c>
      <c r="G86" s="2"/>
      <c r="H86" s="2"/>
      <c r="I86" s="2"/>
    </row>
    <row r="87" spans="1:9" ht="51">
      <c r="A87" s="13"/>
      <c r="B87" s="13"/>
      <c r="C87" s="13" t="s">
        <v>79</v>
      </c>
      <c r="D87" s="14">
        <v>82583</v>
      </c>
      <c r="E87" s="15">
        <v>67053</v>
      </c>
      <c r="F87" s="16">
        <f>E87/D87</f>
        <v>0.8119467687054236</v>
      </c>
      <c r="G87" s="2"/>
      <c r="H87" s="2"/>
      <c r="I87" s="2"/>
    </row>
    <row r="88" spans="1:9" ht="25.5">
      <c r="A88" s="13"/>
      <c r="B88" s="13"/>
      <c r="C88" s="13" t="s">
        <v>21</v>
      </c>
      <c r="D88" s="14">
        <v>2653</v>
      </c>
      <c r="E88" s="15">
        <v>8939</v>
      </c>
      <c r="F88" s="16">
        <f>E88/D88</f>
        <v>3.3693931398416885</v>
      </c>
      <c r="G88" s="2"/>
      <c r="H88" s="2"/>
      <c r="I88" s="2"/>
    </row>
    <row r="89" spans="1:9" ht="12.75">
      <c r="A89" s="13"/>
      <c r="B89" s="13"/>
      <c r="C89" s="13"/>
      <c r="D89" s="14"/>
      <c r="E89" s="15"/>
      <c r="F89" s="16"/>
      <c r="G89" s="2"/>
      <c r="H89" s="2"/>
      <c r="I89" s="2"/>
    </row>
    <row r="90" spans="1:9" ht="12.75">
      <c r="A90" s="35" t="s">
        <v>80</v>
      </c>
      <c r="B90" s="36">
        <v>851</v>
      </c>
      <c r="C90" s="37" t="s">
        <v>81</v>
      </c>
      <c r="D90" s="38">
        <f>SUM(D91:D92)</f>
        <v>33941</v>
      </c>
      <c r="E90" s="38">
        <f>SUM(E91:E92)</f>
        <v>16446</v>
      </c>
      <c r="F90" s="39">
        <f>E90/D90</f>
        <v>0.4845467134144545</v>
      </c>
      <c r="G90" s="2"/>
      <c r="H90" s="2"/>
      <c r="I90" s="2"/>
    </row>
    <row r="91" spans="1:9" ht="38.25">
      <c r="A91" s="23"/>
      <c r="B91" s="30"/>
      <c r="C91" s="13" t="s">
        <v>82</v>
      </c>
      <c r="D91" s="14">
        <v>29991</v>
      </c>
      <c r="E91" s="15">
        <v>12496</v>
      </c>
      <c r="F91" s="16">
        <f>E91/D91</f>
        <v>0.41665833083258313</v>
      </c>
      <c r="G91" s="2"/>
      <c r="H91" s="2"/>
      <c r="I91" s="2"/>
    </row>
    <row r="92" spans="1:9" ht="25.5">
      <c r="A92" s="23"/>
      <c r="B92" s="30"/>
      <c r="C92" s="40" t="s">
        <v>83</v>
      </c>
      <c r="D92" s="14">
        <v>3950</v>
      </c>
      <c r="E92" s="15">
        <v>3950</v>
      </c>
      <c r="F92" s="16">
        <f>E92/D92</f>
        <v>1</v>
      </c>
      <c r="G92" s="2"/>
      <c r="H92" s="2"/>
      <c r="I92" s="2"/>
    </row>
    <row r="93" spans="1:9" ht="12.75">
      <c r="A93" s="23"/>
      <c r="B93" s="30"/>
      <c r="C93" s="40"/>
      <c r="D93" s="14"/>
      <c r="E93" s="15"/>
      <c r="F93" s="16"/>
      <c r="G93" s="2"/>
      <c r="H93" s="2"/>
      <c r="I93" s="2"/>
    </row>
    <row r="94" spans="1:9" ht="12.75">
      <c r="A94" s="41" t="s">
        <v>84</v>
      </c>
      <c r="B94" s="9">
        <v>852</v>
      </c>
      <c r="C94" s="10" t="s">
        <v>85</v>
      </c>
      <c r="D94" s="11">
        <f>SUM(D95+D96+D100+D104+D105+D106+D107)</f>
        <v>1917144</v>
      </c>
      <c r="E94" s="11">
        <f>SUM(E95+E96+E100+E104+E105+E106+E107)</f>
        <v>1851504</v>
      </c>
      <c r="F94" s="12">
        <f aca="true" t="shared" si="2" ref="F94:F104">E94/D94</f>
        <v>0.9657615703358746</v>
      </c>
      <c r="G94" s="2"/>
      <c r="H94" s="2"/>
      <c r="I94" s="2"/>
    </row>
    <row r="95" spans="1:9" ht="25.5">
      <c r="A95" s="6"/>
      <c r="B95" s="6"/>
      <c r="C95" s="13" t="s">
        <v>86</v>
      </c>
      <c r="D95" s="14">
        <v>12300</v>
      </c>
      <c r="E95" s="15">
        <v>12749</v>
      </c>
      <c r="F95" s="16">
        <f t="shared" si="2"/>
        <v>1.0365040650406505</v>
      </c>
      <c r="G95" s="2"/>
      <c r="H95" s="2"/>
      <c r="I95" s="2"/>
    </row>
    <row r="96" spans="1:9" ht="12.75">
      <c r="A96" s="6"/>
      <c r="B96" s="6"/>
      <c r="C96" s="13" t="s">
        <v>87</v>
      </c>
      <c r="D96" s="14">
        <f>SUM(D97:D99)</f>
        <v>1617283</v>
      </c>
      <c r="E96" s="15">
        <f>SUM(E97:E99)</f>
        <v>1547443</v>
      </c>
      <c r="F96" s="16">
        <f t="shared" si="2"/>
        <v>0.9568164631669287</v>
      </c>
      <c r="G96" s="2"/>
      <c r="H96" s="2"/>
      <c r="I96" s="2"/>
    </row>
    <row r="97" spans="1:9" ht="51">
      <c r="A97" s="6"/>
      <c r="B97" s="6"/>
      <c r="C97" s="13" t="s">
        <v>88</v>
      </c>
      <c r="D97" s="14">
        <v>1547478</v>
      </c>
      <c r="E97" s="15">
        <v>1477955</v>
      </c>
      <c r="F97" s="16">
        <f t="shared" si="2"/>
        <v>0.9550733516082297</v>
      </c>
      <c r="G97" s="2"/>
      <c r="H97" s="2"/>
      <c r="I97" s="2"/>
    </row>
    <row r="98" spans="1:9" ht="51">
      <c r="A98" s="6"/>
      <c r="B98" s="6"/>
      <c r="C98" s="13" t="s">
        <v>89</v>
      </c>
      <c r="D98" s="14">
        <v>6046</v>
      </c>
      <c r="E98" s="15">
        <v>5729</v>
      </c>
      <c r="F98" s="16">
        <f t="shared" si="2"/>
        <v>0.9475686404234205</v>
      </c>
      <c r="G98" s="2"/>
      <c r="H98" s="2"/>
      <c r="I98" s="2"/>
    </row>
    <row r="99" spans="1:9" ht="12.75">
      <c r="A99" s="6"/>
      <c r="B99" s="6"/>
      <c r="C99" s="13" t="s">
        <v>90</v>
      </c>
      <c r="D99" s="14">
        <v>63759</v>
      </c>
      <c r="E99" s="15">
        <v>63759</v>
      </c>
      <c r="F99" s="16">
        <f t="shared" si="2"/>
        <v>1</v>
      </c>
      <c r="G99" s="2"/>
      <c r="H99" s="2"/>
      <c r="I99" s="2"/>
    </row>
    <row r="100" spans="1:9" ht="12.75">
      <c r="A100" s="13"/>
      <c r="B100" s="13"/>
      <c r="C100" s="13" t="s">
        <v>91</v>
      </c>
      <c r="D100" s="14">
        <f>SUM(D101:D103)</f>
        <v>275565</v>
      </c>
      <c r="E100" s="15">
        <f>SUM(E101:E103)</f>
        <v>275565</v>
      </c>
      <c r="F100" s="16">
        <f t="shared" si="2"/>
        <v>1</v>
      </c>
      <c r="G100" s="2"/>
      <c r="H100" s="2"/>
      <c r="I100" s="2"/>
    </row>
    <row r="101" spans="1:9" ht="12.75">
      <c r="A101" s="13"/>
      <c r="B101" s="13"/>
      <c r="C101" s="13" t="s">
        <v>90</v>
      </c>
      <c r="D101" s="14">
        <v>65477</v>
      </c>
      <c r="E101" s="15">
        <v>65477</v>
      </c>
      <c r="F101" s="16">
        <f t="shared" si="2"/>
        <v>1</v>
      </c>
      <c r="G101" s="2"/>
      <c r="H101" s="2"/>
      <c r="I101" s="2"/>
    </row>
    <row r="102" spans="1:9" ht="12.75">
      <c r="A102" s="13"/>
      <c r="B102" s="13"/>
      <c r="C102" s="13" t="s">
        <v>92</v>
      </c>
      <c r="D102" s="14">
        <v>147911</v>
      </c>
      <c r="E102" s="15">
        <v>147911</v>
      </c>
      <c r="F102" s="16">
        <f t="shared" si="2"/>
        <v>1</v>
      </c>
      <c r="G102" s="2"/>
      <c r="H102" s="2"/>
      <c r="I102" s="2"/>
    </row>
    <row r="103" spans="1:9" ht="25.5">
      <c r="A103" s="13"/>
      <c r="B103" s="13"/>
      <c r="C103" s="13" t="s">
        <v>93</v>
      </c>
      <c r="D103" s="14">
        <v>62177</v>
      </c>
      <c r="E103" s="15">
        <v>62177</v>
      </c>
      <c r="F103" s="16">
        <f t="shared" si="2"/>
        <v>1</v>
      </c>
      <c r="G103" s="2"/>
      <c r="H103" s="2"/>
      <c r="I103" s="2"/>
    </row>
    <row r="104" spans="1:9" ht="12.75">
      <c r="A104" s="13"/>
      <c r="B104" s="13"/>
      <c r="C104" s="13" t="s">
        <v>94</v>
      </c>
      <c r="D104" s="14">
        <v>874</v>
      </c>
      <c r="E104" s="15">
        <v>2079</v>
      </c>
      <c r="F104" s="16">
        <f t="shared" si="2"/>
        <v>2.3787185354691074</v>
      </c>
      <c r="G104" s="2"/>
      <c r="H104" s="2"/>
      <c r="I104" s="2"/>
    </row>
    <row r="105" spans="1:9" ht="12.75">
      <c r="A105" s="13"/>
      <c r="B105" s="13"/>
      <c r="C105" s="13" t="s">
        <v>95</v>
      </c>
      <c r="D105" s="14">
        <v>0</v>
      </c>
      <c r="E105" s="15">
        <v>2373</v>
      </c>
      <c r="F105" s="16"/>
      <c r="G105" s="2"/>
      <c r="H105" s="2"/>
      <c r="I105" s="2"/>
    </row>
    <row r="106" spans="1:9" ht="12.75">
      <c r="A106" s="13"/>
      <c r="B106" s="13"/>
      <c r="C106" s="13" t="s">
        <v>96</v>
      </c>
      <c r="D106" s="14">
        <v>11000</v>
      </c>
      <c r="E106" s="15">
        <v>11172</v>
      </c>
      <c r="F106" s="16">
        <f>E106/D106</f>
        <v>1.0156363636363637</v>
      </c>
      <c r="G106" s="2"/>
      <c r="H106" s="2"/>
      <c r="I106" s="2"/>
    </row>
    <row r="107" spans="1:9" ht="25.5">
      <c r="A107" s="13"/>
      <c r="B107" s="13"/>
      <c r="C107" s="13" t="s">
        <v>97</v>
      </c>
      <c r="D107" s="15">
        <v>122</v>
      </c>
      <c r="E107" s="15">
        <v>123</v>
      </c>
      <c r="F107" s="16">
        <f>E107/D107</f>
        <v>1.0081967213114753</v>
      </c>
      <c r="G107" s="2"/>
      <c r="H107" s="2"/>
      <c r="I107" s="2"/>
    </row>
    <row r="108" spans="1:9" ht="12.75">
      <c r="A108" s="13"/>
      <c r="B108" s="13"/>
      <c r="C108" s="13"/>
      <c r="D108" s="15"/>
      <c r="E108" s="15"/>
      <c r="F108" s="16"/>
      <c r="G108" s="2"/>
      <c r="H108" s="2"/>
      <c r="I108" s="2"/>
    </row>
    <row r="109" spans="1:9" ht="12.75">
      <c r="A109" s="9" t="s">
        <v>98</v>
      </c>
      <c r="B109" s="9">
        <v>854</v>
      </c>
      <c r="C109" s="10" t="s">
        <v>99</v>
      </c>
      <c r="D109" s="11">
        <f>SUM(D110:D114)</f>
        <v>315676</v>
      </c>
      <c r="E109" s="28">
        <f>SUM(E110:E114)</f>
        <v>261622</v>
      </c>
      <c r="F109" s="12">
        <f>E109/D109</f>
        <v>0.8287674704443797</v>
      </c>
      <c r="G109" s="2"/>
      <c r="H109" s="2"/>
      <c r="I109" s="2"/>
    </row>
    <row r="110" spans="1:9" ht="12.75">
      <c r="A110" s="6"/>
      <c r="B110" s="6"/>
      <c r="C110" s="13" t="s">
        <v>100</v>
      </c>
      <c r="D110" s="14">
        <v>180600</v>
      </c>
      <c r="E110" s="15">
        <v>175021</v>
      </c>
      <c r="F110" s="16">
        <f>E110/D110</f>
        <v>0.969108527131783</v>
      </c>
      <c r="G110" s="2"/>
      <c r="H110" s="2"/>
      <c r="I110" s="2"/>
    </row>
    <row r="111" spans="1:9" ht="25.5">
      <c r="A111" s="6"/>
      <c r="B111" s="6"/>
      <c r="C111" s="13" t="s">
        <v>101</v>
      </c>
      <c r="D111" s="14">
        <v>69776</v>
      </c>
      <c r="E111" s="15">
        <v>62834</v>
      </c>
      <c r="F111" s="16">
        <f>E111/D111</f>
        <v>0.9005102040816326</v>
      </c>
      <c r="G111" s="2"/>
      <c r="H111" s="2"/>
      <c r="I111" s="2"/>
    </row>
    <row r="112" spans="1:9" ht="25.5">
      <c r="A112" s="6"/>
      <c r="B112" s="6"/>
      <c r="C112" s="13" t="s">
        <v>21</v>
      </c>
      <c r="D112" s="14">
        <v>0</v>
      </c>
      <c r="E112" s="15">
        <v>1873</v>
      </c>
      <c r="F112" s="16"/>
      <c r="G112" s="2"/>
      <c r="H112" s="2"/>
      <c r="I112" s="2"/>
    </row>
    <row r="113" spans="1:9" ht="38.25">
      <c r="A113" s="6"/>
      <c r="B113" s="6"/>
      <c r="C113" s="13" t="s">
        <v>102</v>
      </c>
      <c r="D113" s="14">
        <v>6450</v>
      </c>
      <c r="E113" s="15">
        <v>6450</v>
      </c>
      <c r="F113" s="16">
        <f>E113/D113</f>
        <v>1</v>
      </c>
      <c r="G113" s="2"/>
      <c r="H113" s="2"/>
      <c r="I113" s="2"/>
    </row>
    <row r="114" spans="1:9" ht="76.5">
      <c r="A114" s="6"/>
      <c r="B114" s="6"/>
      <c r="C114" s="13" t="s">
        <v>103</v>
      </c>
      <c r="D114" s="14">
        <v>58850</v>
      </c>
      <c r="E114" s="15">
        <v>15444</v>
      </c>
      <c r="F114" s="16">
        <f>E114/D114</f>
        <v>0.26242990654205606</v>
      </c>
      <c r="G114" s="2"/>
      <c r="H114" s="2"/>
      <c r="I114" s="2"/>
    </row>
    <row r="115" spans="1:9" ht="12.75">
      <c r="A115" s="6"/>
      <c r="B115" s="6"/>
      <c r="C115" s="13"/>
      <c r="D115" s="14"/>
      <c r="E115" s="15"/>
      <c r="F115" s="16"/>
      <c r="G115" s="2"/>
      <c r="H115" s="2"/>
      <c r="I115" s="2"/>
    </row>
    <row r="116" spans="1:9" ht="25.5">
      <c r="A116" s="9" t="s">
        <v>104</v>
      </c>
      <c r="B116" s="9">
        <v>900</v>
      </c>
      <c r="C116" s="10" t="s">
        <v>105</v>
      </c>
      <c r="D116" s="11">
        <f>SUM(D117:D119)</f>
        <v>2000</v>
      </c>
      <c r="E116" s="28">
        <f>SUM(E117:E119)</f>
        <v>8524</v>
      </c>
      <c r="F116" s="12">
        <f>E116/D116</f>
        <v>4.262</v>
      </c>
      <c r="G116" s="2"/>
      <c r="H116" s="2"/>
      <c r="I116" s="2"/>
    </row>
    <row r="117" spans="1:9" ht="12.75">
      <c r="A117" s="23"/>
      <c r="B117" s="23"/>
      <c r="C117" s="42" t="s">
        <v>106</v>
      </c>
      <c r="D117" s="25">
        <v>0</v>
      </c>
      <c r="E117" s="15">
        <v>3229</v>
      </c>
      <c r="F117" s="32"/>
      <c r="G117" s="2"/>
      <c r="H117" s="2"/>
      <c r="I117" s="2"/>
    </row>
    <row r="118" spans="1:9" ht="12.75">
      <c r="A118" s="6"/>
      <c r="B118" s="6"/>
      <c r="C118" s="43" t="s">
        <v>107</v>
      </c>
      <c r="D118" s="14">
        <v>500</v>
      </c>
      <c r="E118" s="15">
        <v>5295</v>
      </c>
      <c r="F118" s="16">
        <f>E118/D118</f>
        <v>10.59</v>
      </c>
      <c r="G118" s="2"/>
      <c r="H118" s="2"/>
      <c r="I118" s="2"/>
    </row>
    <row r="119" spans="1:9" ht="25.5">
      <c r="A119" s="13"/>
      <c r="B119" s="13"/>
      <c r="C119" s="13" t="s">
        <v>108</v>
      </c>
      <c r="D119" s="14">
        <v>1500</v>
      </c>
      <c r="E119" s="15">
        <v>0</v>
      </c>
      <c r="F119" s="16">
        <f>E119/D119</f>
        <v>0</v>
      </c>
      <c r="G119" s="2"/>
      <c r="H119" s="44"/>
      <c r="I119" s="2"/>
    </row>
    <row r="120" spans="1:9" ht="12.75">
      <c r="A120" s="13"/>
      <c r="B120" s="13"/>
      <c r="C120" s="13"/>
      <c r="D120" s="14"/>
      <c r="E120" s="15"/>
      <c r="F120" s="16"/>
      <c r="G120" s="2"/>
      <c r="H120" s="44"/>
      <c r="I120" s="2"/>
    </row>
    <row r="121" spans="1:9" ht="25.5">
      <c r="A121" s="4" t="s">
        <v>109</v>
      </c>
      <c r="B121" s="4">
        <v>921</v>
      </c>
      <c r="C121" s="27" t="s">
        <v>110</v>
      </c>
      <c r="D121" s="28">
        <f>SUM(D122:D125)</f>
        <v>25800</v>
      </c>
      <c r="E121" s="28">
        <f>SUM(E122:E125)</f>
        <v>25941</v>
      </c>
      <c r="F121" s="12">
        <f aca="true" t="shared" si="3" ref="F121:F126">E121/D121</f>
        <v>1.0054651162790698</v>
      </c>
      <c r="G121" s="2"/>
      <c r="H121" s="44"/>
      <c r="I121" s="2"/>
    </row>
    <row r="122" spans="1:9" ht="51">
      <c r="A122" s="13"/>
      <c r="B122" s="13"/>
      <c r="C122" s="13" t="s">
        <v>111</v>
      </c>
      <c r="D122" s="14">
        <v>9300</v>
      </c>
      <c r="E122" s="15">
        <v>9300</v>
      </c>
      <c r="F122" s="16">
        <f t="shared" si="3"/>
        <v>1</v>
      </c>
      <c r="G122" s="2"/>
      <c r="H122" s="44"/>
      <c r="I122" s="2"/>
    </row>
    <row r="123" spans="1:9" ht="25.5">
      <c r="A123" s="13"/>
      <c r="B123" s="13"/>
      <c r="C123" s="13" t="s">
        <v>21</v>
      </c>
      <c r="D123" s="14">
        <v>0</v>
      </c>
      <c r="E123" s="15">
        <v>12641</v>
      </c>
      <c r="F123" s="16"/>
      <c r="G123" s="2"/>
      <c r="H123" s="44"/>
      <c r="I123" s="2"/>
    </row>
    <row r="124" spans="1:9" ht="12.75">
      <c r="A124" s="13"/>
      <c r="B124" s="13"/>
      <c r="C124" s="13" t="s">
        <v>112</v>
      </c>
      <c r="D124" s="14">
        <v>13500</v>
      </c>
      <c r="E124" s="15">
        <v>1000</v>
      </c>
      <c r="F124" s="16">
        <f t="shared" si="3"/>
        <v>0.07407407407407407</v>
      </c>
      <c r="G124" s="2"/>
      <c r="H124" s="44"/>
      <c r="I124" s="2"/>
    </row>
    <row r="125" spans="1:9" ht="76.5">
      <c r="A125" s="45"/>
      <c r="B125" s="45"/>
      <c r="C125" s="45" t="s">
        <v>113</v>
      </c>
      <c r="D125" s="46">
        <v>3000</v>
      </c>
      <c r="E125" s="47">
        <v>3000</v>
      </c>
      <c r="F125" s="48">
        <f t="shared" si="3"/>
        <v>1</v>
      </c>
      <c r="G125" s="2"/>
      <c r="H125" s="44"/>
      <c r="I125" s="2"/>
    </row>
    <row r="126" spans="1:9" ht="12.75">
      <c r="A126" s="55"/>
      <c r="B126" s="55"/>
      <c r="C126" s="53" t="s">
        <v>114</v>
      </c>
      <c r="D126" s="56">
        <f>SUM(D10+D14+D19+D23+D33+D36+D44+D49+D52+D70+D79+D90+D94+D109+D116+D121)</f>
        <v>18609384</v>
      </c>
      <c r="E126" s="56">
        <f>SUM(E10+E14+E19+E23+E33+E36+E44+E49+E52+E70+E79+E90+E94+E109+E116+E121)</f>
        <v>19042197</v>
      </c>
      <c r="F126" s="57">
        <f t="shared" si="3"/>
        <v>1.0232577822027855</v>
      </c>
      <c r="G126" s="49"/>
      <c r="H126" s="44"/>
      <c r="I126" s="2"/>
    </row>
    <row r="127" spans="1:9" ht="12.75">
      <c r="A127" s="55"/>
      <c r="B127" s="55"/>
      <c r="C127" s="53" t="s">
        <v>115</v>
      </c>
      <c r="D127" s="56"/>
      <c r="E127" s="56"/>
      <c r="F127" s="57"/>
      <c r="G127" s="2"/>
      <c r="H127" s="44"/>
      <c r="I127" s="2"/>
    </row>
    <row r="128" spans="1:9" ht="12.75">
      <c r="A128" s="55"/>
      <c r="B128" s="55"/>
      <c r="C128" s="53"/>
      <c r="D128" s="56"/>
      <c r="E128" s="56"/>
      <c r="F128" s="57"/>
      <c r="G128" s="2"/>
      <c r="H128" s="44"/>
      <c r="I128" s="2"/>
    </row>
  </sheetData>
  <mergeCells count="14">
    <mergeCell ref="E126:E128"/>
    <mergeCell ref="F126:F128"/>
    <mergeCell ref="A126:A128"/>
    <mergeCell ref="B126:B128"/>
    <mergeCell ref="C126:C128"/>
    <mergeCell ref="D126:D128"/>
    <mergeCell ref="A1:F1"/>
    <mergeCell ref="A2:F2"/>
    <mergeCell ref="A4:A7"/>
    <mergeCell ref="B4:B7"/>
    <mergeCell ref="C4:C7"/>
    <mergeCell ref="D4:D7"/>
    <mergeCell ref="E4:E7"/>
    <mergeCell ref="F4:F7"/>
  </mergeCells>
  <printOptions/>
  <pageMargins left="1.3777777777777778" right="0.7875" top="0.9840277777777778" bottom="0.984027777777778" header="0.5118055555555556" footer="0.5118055555555556"/>
  <pageSetup cellComments="atEnd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7109375" defaultRowHeight="12.75"/>
  <sheetData/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140625" defaultRowHeight="12.75"/>
  <cols>
    <col min="1" max="8" width="8.7109375" style="50" customWidth="1"/>
    <col min="9" max="9" width="5.140625" style="50" customWidth="1"/>
    <col min="10" max="16384" width="8.7109375" style="50" customWidth="1"/>
  </cols>
  <sheetData>
    <row r="1" spans="7:9" ht="12.75">
      <c r="G1" s="58" t="s">
        <v>116</v>
      </c>
      <c r="H1" s="58"/>
      <c r="I1" s="58"/>
    </row>
  </sheetData>
  <mergeCells count="1">
    <mergeCell ref="G1:I1"/>
  </mergeCells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2006-04-25T11:07:20Z</cp:lastPrinted>
  <dcterms:created xsi:type="dcterms:W3CDTF">2002-10-29T13:03:50Z</dcterms:created>
  <dcterms:modified xsi:type="dcterms:W3CDTF">2006-05-09T07:56:59Z</dcterms:modified>
  <cp:category/>
  <cp:version/>
  <cp:contentType/>
  <cp:contentStatus/>
  <cp:revision>85</cp:revision>
</cp:coreProperties>
</file>