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zlecone'!$A$1:$G$155</definedName>
  </definedNames>
  <calcPr fullCalcOnLoad="1"/>
</workbook>
</file>

<file path=xl/sharedStrings.xml><?xml version="1.0" encoding="utf-8"?>
<sst xmlns="http://schemas.openxmlformats.org/spreadsheetml/2006/main" count="145" uniqueCount="96">
  <si>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</si>
  <si>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</si>
  <si>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</si>
  <si>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</si>
  <si>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</si>
  <si>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</si>
  <si>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</si>
  <si>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</si>
  <si>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</si>
  <si>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</si>
  <si>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</si>
  <si>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</si>
  <si>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</si>
  <si>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</si>
  <si>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</si>
  <si>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</si>
  <si>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</si>
  <si>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</si>
  <si>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</si>
  <si>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</si>
  <si>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</si>
  <si>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</si>
  <si>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</si>
  <si>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</si>
  <si>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</si>
  <si>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</si>
  <si>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</si>
  <si>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</si>
  <si>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</si>
  <si>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</si>
  <si>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</si>
  <si>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</si>
  <si>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</si>
  <si>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</si>
  <si>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</si>
  <si>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</si>
  <si>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</si>
  <si>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</si>
  <si>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</si>
  <si>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</si>
  <si>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</si>
  <si>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</si>
  <si>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</si>
  <si>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</si>
  <si>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</si>
  <si>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</si>
  <si>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</si>
  <si>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</si>
  <si>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</si>
  <si>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</si>
  <si>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</si>
  <si>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</si>
  <si>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</si>
  <si>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</si>
  <si>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</si>
  <si>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</si>
  <si>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</si>
  <si>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</si>
  <si>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</si>
  <si>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</si>
  <si>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</si>
  <si>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</si>
  <si>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</si>
  <si>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</si>
  <si>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</si>
  <si>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</si>
  <si>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</si>
  <si>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</si>
  <si>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</si>
  <si>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</si>
  <si>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</si>
  <si>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</si>
  <si>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</si>
  <si>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</si>
  <si>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</si>
  <si>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</si>
  <si>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</si>
  <si>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</si>
  <si>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</si>
  <si>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</si>
  <si>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</si>
  <si>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</si>
  <si>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</si>
  <si>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</si>
  <si>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</si>
  <si>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</si>
  <si>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Załącznik Nr 4 do Zarządzenia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</si>
  <si>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</si>
  <si>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</si>
  <si>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</si>
  <si>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</si>
  <si>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</si>
  <si>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</si>
  <si>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Burmistrza Nr B.0050.193.2016</t>
  </si>
  <si>
    <t>z dnia 18.07.2016 r.</t>
  </si>
  <si>
    <t>4. Świadczenie wychowawcze stanowiące pomoc państwa w wychowaniu dzieci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</si>
</sst>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0" fillId="2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25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21" fillId="20" borderId="10" xfId="0" applyFont="1" applyFill="1" applyBorder="1" applyAlignment="1">
      <alignment horizontal="center" wrapText="1"/>
    </xf>
    <xf numFmtId="0" fontId="21" fillId="25" borderId="11" xfId="0" applyFont="1" applyFill="1" applyBorder="1" applyAlignment="1">
      <alignment horizontal="center" wrapText="1"/>
    </xf>
    <xf numFmtId="0" fontId="21" fillId="25" borderId="12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  <xf numFmtId="0" fontId="21" fillId="25" borderId="13" xfId="0" applyFont="1" applyFill="1" applyBorder="1" applyAlignment="1">
      <alignment horizontal="center" wrapText="1"/>
    </xf>
    <xf numFmtId="0" fontId="21" fillId="25" borderId="14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wrapText="1"/>
    </xf>
    <xf numFmtId="3" fontId="0" fillId="25" borderId="15" xfId="0" applyNumberFormat="1" applyFont="1" applyFill="1" applyBorder="1" applyAlignment="1">
      <alignment wrapText="1"/>
    </xf>
    <xf numFmtId="9" fontId="0" fillId="25" borderId="12" xfId="54" applyFont="1" applyFill="1" applyBorder="1" applyAlignment="1">
      <alignment wrapText="1"/>
    </xf>
    <xf numFmtId="0" fontId="21" fillId="20" borderId="10" xfId="0" applyFont="1" applyFill="1" applyBorder="1" applyAlignment="1">
      <alignment wrapText="1"/>
    </xf>
    <xf numFmtId="4" fontId="21" fillId="20" borderId="10" xfId="0" applyNumberFormat="1" applyFont="1" applyFill="1" applyBorder="1" applyAlignment="1">
      <alignment wrapText="1"/>
    </xf>
    <xf numFmtId="3" fontId="0" fillId="25" borderId="0" xfId="0" applyNumberFormat="1" applyFont="1" applyFill="1" applyBorder="1" applyAlignment="1">
      <alignment wrapText="1"/>
    </xf>
    <xf numFmtId="9" fontId="0" fillId="25" borderId="14" xfId="54" applyFont="1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wrapText="1"/>
    </xf>
    <xf numFmtId="4" fontId="22" fillId="25" borderId="10" xfId="0" applyNumberFormat="1" applyFont="1" applyFill="1" applyBorder="1" applyAlignment="1">
      <alignment wrapText="1"/>
    </xf>
    <xf numFmtId="4" fontId="0" fillId="25" borderId="10" xfId="0" applyNumberFormat="1" applyFont="1" applyFill="1" applyBorder="1" applyAlignment="1">
      <alignment wrapText="1"/>
    </xf>
    <xf numFmtId="0" fontId="22" fillId="25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0" fontId="21" fillId="2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20" borderId="0" xfId="0" applyNumberFormat="1" applyFont="1" applyFill="1" applyBorder="1" applyAlignment="1">
      <alignment wrapText="1"/>
    </xf>
    <xf numFmtId="9" fontId="0" fillId="20" borderId="14" xfId="54" applyFont="1" applyFill="1" applyBorder="1" applyAlignment="1">
      <alignment wrapText="1"/>
    </xf>
    <xf numFmtId="0" fontId="0" fillId="20" borderId="0" xfId="0" applyFont="1" applyFill="1" applyAlignment="1">
      <alignment wrapText="1"/>
    </xf>
    <xf numFmtId="4" fontId="23" fillId="25" borderId="10" xfId="0" applyNumberFormat="1" applyFont="1" applyFill="1" applyBorder="1" applyAlignment="1">
      <alignment wrapText="1"/>
    </xf>
    <xf numFmtId="3" fontId="0" fillId="25" borderId="0" xfId="0" applyNumberFormat="1" applyFont="1" applyFill="1" applyBorder="1" applyAlignment="1">
      <alignment wrapText="1"/>
    </xf>
    <xf numFmtId="9" fontId="0" fillId="25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wrapText="1"/>
    </xf>
    <xf numFmtId="4" fontId="0" fillId="25" borderId="10" xfId="0" applyNumberFormat="1" applyFont="1" applyFill="1" applyBorder="1" applyAlignment="1">
      <alignment wrapText="1"/>
    </xf>
    <xf numFmtId="0" fontId="0" fillId="25" borderId="0" xfId="0" applyFont="1" applyFill="1" applyBorder="1" applyAlignment="1">
      <alignment wrapText="1"/>
    </xf>
    <xf numFmtId="3" fontId="21" fillId="25" borderId="0" xfId="0" applyNumberFormat="1" applyFont="1" applyFill="1" applyBorder="1" applyAlignment="1">
      <alignment wrapText="1"/>
    </xf>
    <xf numFmtId="9" fontId="21" fillId="25" borderId="14" xfId="54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horizontal="center" wrapText="1"/>
    </xf>
    <xf numFmtId="3" fontId="0" fillId="25" borderId="16" xfId="0" applyNumberFormat="1" applyFont="1" applyFill="1" applyBorder="1" applyAlignment="1">
      <alignment wrapText="1"/>
    </xf>
    <xf numFmtId="9" fontId="0" fillId="25" borderId="17" xfId="54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21" fillId="20" borderId="0" xfId="0" applyFont="1" applyFill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20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wrapText="1"/>
    </xf>
    <xf numFmtId="4" fontId="22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wrapText="1"/>
    </xf>
    <xf numFmtId="4" fontId="21" fillId="20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left" vertical="center" wrapText="1"/>
    </xf>
    <xf numFmtId="4" fontId="22" fillId="24" borderId="10" xfId="0" applyNumberFormat="1" applyFont="1" applyFill="1" applyBorder="1" applyAlignment="1">
      <alignment horizontal="right" wrapText="1"/>
    </xf>
    <xf numFmtId="0" fontId="22" fillId="24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2" fillId="20" borderId="10" xfId="0" applyFont="1" applyFill="1" applyBorder="1" applyAlignment="1">
      <alignment wrapText="1"/>
    </xf>
    <xf numFmtId="0" fontId="23" fillId="20" borderId="10" xfId="0" applyFont="1" applyFill="1" applyBorder="1" applyAlignment="1">
      <alignment wrapText="1"/>
    </xf>
    <xf numFmtId="4" fontId="23" fillId="20" borderId="10" xfId="0" applyNumberFormat="1" applyFont="1" applyFill="1" applyBorder="1" applyAlignment="1">
      <alignment wrapText="1"/>
    </xf>
    <xf numFmtId="0" fontId="22" fillId="20" borderId="0" xfId="0" applyFont="1" applyFill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left" vertical="center" wrapText="1"/>
    </xf>
    <xf numFmtId="4" fontId="21" fillId="2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vertical="center" wrapText="1"/>
    </xf>
    <xf numFmtId="4" fontId="22" fillId="24" borderId="10" xfId="0" applyNumberFormat="1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left" vertical="center" wrapText="1"/>
    </xf>
    <xf numFmtId="4" fontId="0" fillId="7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vertical="center" wrapText="1"/>
    </xf>
    <xf numFmtId="4" fontId="0" fillId="25" borderId="10" xfId="0" applyNumberFormat="1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4" fontId="25" fillId="25" borderId="10" xfId="0" applyNumberFormat="1" applyFont="1" applyFill="1" applyBorder="1" applyAlignment="1">
      <alignment wrapText="1"/>
    </xf>
    <xf numFmtId="49" fontId="21" fillId="20" borderId="10" xfId="0" applyNumberFormat="1" applyFont="1" applyFill="1" applyBorder="1" applyAlignment="1">
      <alignment horizontal="center" wrapText="1"/>
    </xf>
    <xf numFmtId="49" fontId="21" fillId="20" borderId="10" xfId="0" applyNumberFormat="1" applyFont="1" applyFill="1" applyBorder="1" applyAlignment="1">
      <alignment horizontal="center" vertical="center" wrapText="1"/>
    </xf>
    <xf numFmtId="4" fontId="21" fillId="2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right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4" fontId="0" fillId="7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23" fillId="25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4" fontId="0" fillId="25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1"/>
  <sheetViews>
    <sheetView tabSelected="1" zoomScalePageLayoutView="0" workbookViewId="0" topLeftCell="A98">
      <selection activeCell="D114" sqref="D114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27" t="s">
        <v>86</v>
      </c>
      <c r="B1" s="127"/>
      <c r="C1" s="127"/>
      <c r="D1" s="127"/>
      <c r="E1" s="127"/>
      <c r="F1" s="4"/>
      <c r="G1" s="4"/>
    </row>
    <row r="2" spans="1:7" ht="16.5" customHeight="1">
      <c r="A2" s="127" t="s">
        <v>93</v>
      </c>
      <c r="B2" s="127"/>
      <c r="C2" s="127"/>
      <c r="D2" s="127"/>
      <c r="E2" s="127"/>
      <c r="F2" s="4"/>
      <c r="G2" s="4"/>
    </row>
    <row r="3" spans="1:7" ht="16.5" customHeight="1">
      <c r="A3" s="127" t="s">
        <v>94</v>
      </c>
      <c r="B3" s="127"/>
      <c r="C3" s="127"/>
      <c r="D3" s="127"/>
      <c r="E3" s="127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28" t="s">
        <v>65</v>
      </c>
      <c r="B5" s="128"/>
      <c r="C5" s="128"/>
      <c r="D5" s="128"/>
      <c r="E5" s="128"/>
      <c r="F5" s="4"/>
      <c r="G5" s="4"/>
    </row>
    <row r="6" spans="1:7" ht="12.75">
      <c r="A6" s="130" t="s">
        <v>69</v>
      </c>
      <c r="B6" s="130"/>
      <c r="C6" s="130"/>
      <c r="D6" s="130"/>
      <c r="E6" s="130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29" t="s">
        <v>66</v>
      </c>
      <c r="B8" s="129"/>
      <c r="C8" s="129"/>
      <c r="D8" s="129"/>
      <c r="E8" s="129"/>
      <c r="F8" s="129"/>
      <c r="G8" s="129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80</v>
      </c>
      <c r="C13" s="111" t="s">
        <v>81</v>
      </c>
      <c r="D13" s="18" t="s">
        <v>82</v>
      </c>
      <c r="E13" s="19">
        <f>SUM(E14)</f>
        <v>39417.5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83</v>
      </c>
      <c r="E14" s="26">
        <v>39417.5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14"/>
      <c r="C26" s="14"/>
      <c r="D26" s="14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.75">
      <c r="A27" s="7"/>
      <c r="B27" s="18" t="s">
        <v>56</v>
      </c>
      <c r="C27" s="8">
        <v>851</v>
      </c>
      <c r="D27" s="18" t="s">
        <v>28</v>
      </c>
      <c r="E27" s="19">
        <f>E28</f>
        <v>418</v>
      </c>
      <c r="F27" s="20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5.5">
      <c r="A28" s="7"/>
      <c r="B28" s="14"/>
      <c r="C28" s="14"/>
      <c r="D28" s="14" t="s">
        <v>29</v>
      </c>
      <c r="E28" s="131">
        <v>418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1.25" customHeight="1">
      <c r="A29" s="7"/>
      <c r="B29" s="14"/>
      <c r="C29" s="14"/>
      <c r="D29" s="14"/>
      <c r="E29" s="26"/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33" customFormat="1" ht="12.75">
      <c r="A30" s="7"/>
      <c r="B30" s="18" t="s">
        <v>84</v>
      </c>
      <c r="C30" s="8">
        <v>852</v>
      </c>
      <c r="D30" s="18" t="s">
        <v>10</v>
      </c>
      <c r="E30" s="19">
        <f>SUM(E31)</f>
        <v>5824416.37</v>
      </c>
      <c r="F30" s="31"/>
      <c r="G30" s="3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38" customFormat="1" ht="25.5">
      <c r="A31" s="7"/>
      <c r="B31" s="22"/>
      <c r="C31" s="23"/>
      <c r="D31" s="24" t="s">
        <v>26</v>
      </c>
      <c r="E31" s="34">
        <f>SUM(E32:E36)</f>
        <v>5824416.37</v>
      </c>
      <c r="F31" s="3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38" customFormat="1" ht="38.25">
      <c r="A32" s="37"/>
      <c r="B32" s="39"/>
      <c r="C32" s="40"/>
      <c r="D32" s="39" t="s">
        <v>38</v>
      </c>
      <c r="E32" s="41">
        <v>2223389</v>
      </c>
      <c r="F32" s="42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63.75">
      <c r="A33" s="37"/>
      <c r="B33" s="39"/>
      <c r="C33" s="40"/>
      <c r="D33" s="39" t="s">
        <v>36</v>
      </c>
      <c r="E33" s="41">
        <v>13232</v>
      </c>
      <c r="F33" s="43"/>
      <c r="G33" s="4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6.5" customHeight="1">
      <c r="A34" s="7"/>
      <c r="B34" s="14"/>
      <c r="C34" s="15"/>
      <c r="D34" s="14" t="s">
        <v>70</v>
      </c>
      <c r="E34" s="110">
        <v>1206.37</v>
      </c>
      <c r="F34" s="43"/>
      <c r="G34" s="4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8.5" customHeight="1">
      <c r="A35" s="7"/>
      <c r="B35" s="14"/>
      <c r="C35" s="15"/>
      <c r="D35" s="14" t="s">
        <v>95</v>
      </c>
      <c r="E35" s="26">
        <v>3586452</v>
      </c>
      <c r="F35" s="43"/>
      <c r="G35" s="4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6.5" customHeight="1">
      <c r="A36" s="7"/>
      <c r="B36" s="14"/>
      <c r="C36" s="15"/>
      <c r="D36" s="14" t="s">
        <v>91</v>
      </c>
      <c r="E36" s="26">
        <v>137</v>
      </c>
      <c r="F36" s="43"/>
      <c r="G36" s="4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2.75">
      <c r="A37" s="7"/>
      <c r="B37" s="14"/>
      <c r="C37" s="15"/>
      <c r="D37" s="14"/>
      <c r="E37" s="26"/>
      <c r="F37" s="20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33" customFormat="1" ht="12.75">
      <c r="A38" s="7"/>
      <c r="B38" s="45"/>
      <c r="C38" s="46"/>
      <c r="D38" s="18" t="s">
        <v>11</v>
      </c>
      <c r="E38" s="19">
        <f>E16+E19+E24+E27+E30+E13</f>
        <v>5923153.87</v>
      </c>
      <c r="F38" s="31"/>
      <c r="G38" s="3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2.75">
      <c r="A39" s="7"/>
      <c r="B39" s="14"/>
      <c r="C39" s="15"/>
      <c r="D39" s="14" t="s">
        <v>12</v>
      </c>
      <c r="E39" s="26"/>
      <c r="F39" s="47"/>
      <c r="G39" s="4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2.75">
      <c r="A40" s="7"/>
      <c r="B40" s="14"/>
      <c r="C40" s="15"/>
      <c r="D40" s="14" t="s">
        <v>13</v>
      </c>
      <c r="E40" s="26">
        <f>E38-E41</f>
        <v>5913711.87</v>
      </c>
      <c r="F40" s="4"/>
      <c r="G40" s="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2.75">
      <c r="A41" s="7"/>
      <c r="B41" s="14"/>
      <c r="C41" s="14"/>
      <c r="D41" s="14" t="s">
        <v>14</v>
      </c>
      <c r="E41" s="26">
        <f>SUM(E19)</f>
        <v>9442</v>
      </c>
      <c r="F41" s="4"/>
      <c r="G41" s="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8:37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49" customFormat="1" ht="29.25" customHeight="1">
      <c r="A43" s="126" t="s">
        <v>67</v>
      </c>
      <c r="B43" s="126"/>
      <c r="C43" s="126"/>
      <c r="D43" s="126"/>
      <c r="E43" s="126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s="51" customFormat="1" ht="25.5">
      <c r="A44" s="8" t="s">
        <v>1</v>
      </c>
      <c r="B44" s="8" t="s">
        <v>2</v>
      </c>
      <c r="C44" s="8" t="s">
        <v>25</v>
      </c>
      <c r="D44" s="8" t="s">
        <v>3</v>
      </c>
      <c r="E44" s="8" t="s">
        <v>4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49" customFormat="1" ht="12.75">
      <c r="A45" s="11">
        <v>1</v>
      </c>
      <c r="B45" s="11">
        <v>2</v>
      </c>
      <c r="C45" s="52">
        <v>3</v>
      </c>
      <c r="D45" s="11">
        <v>4</v>
      </c>
      <c r="E45" s="11">
        <v>5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51" customFormat="1" ht="12.75">
      <c r="A46" s="18">
        <v>1</v>
      </c>
      <c r="B46" s="18">
        <v>750</v>
      </c>
      <c r="C46" s="18"/>
      <c r="D46" s="53" t="s">
        <v>6</v>
      </c>
      <c r="E46" s="19">
        <f>SUM(E47)</f>
        <v>630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49" customFormat="1" ht="12.75">
      <c r="A47" s="54"/>
      <c r="B47" s="54"/>
      <c r="C47" s="54">
        <v>75011</v>
      </c>
      <c r="D47" s="55" t="s">
        <v>20</v>
      </c>
      <c r="E47" s="56">
        <f>SUM(E48)</f>
        <v>630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49" customFormat="1" ht="25.5">
      <c r="A48" s="57"/>
      <c r="B48" s="57"/>
      <c r="C48" s="57"/>
      <c r="D48" s="57" t="s">
        <v>49</v>
      </c>
      <c r="E48" s="58">
        <v>630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49" customFormat="1" ht="12.75">
      <c r="A49" s="59"/>
      <c r="B49" s="59"/>
      <c r="C49" s="59"/>
      <c r="D49" s="60"/>
      <c r="E49" s="6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51" customFormat="1" ht="12.75">
      <c r="A50" s="18" t="s">
        <v>7</v>
      </c>
      <c r="B50" s="18">
        <v>852</v>
      </c>
      <c r="C50" s="18"/>
      <c r="D50" s="18" t="s">
        <v>10</v>
      </c>
      <c r="E50" s="62">
        <f>E51</f>
        <v>50000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66" customFormat="1" ht="38.25">
      <c r="A51" s="63"/>
      <c r="B51" s="63"/>
      <c r="C51" s="63">
        <v>85212</v>
      </c>
      <c r="D51" s="64" t="s">
        <v>37</v>
      </c>
      <c r="E51" s="65">
        <f>E52</f>
        <v>50000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s="70" customFormat="1" ht="25.5">
      <c r="A52" s="68"/>
      <c r="B52" s="68"/>
      <c r="C52" s="68"/>
      <c r="D52" s="68" t="s">
        <v>33</v>
      </c>
      <c r="E52" s="69">
        <v>50000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s="49" customFormat="1" ht="12.75">
      <c r="A53" s="59"/>
      <c r="B53" s="59"/>
      <c r="C53" s="59"/>
      <c r="D53" s="59"/>
      <c r="E53" s="6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75" customFormat="1" ht="12.75">
      <c r="A54" s="72"/>
      <c r="B54" s="72"/>
      <c r="C54" s="72"/>
      <c r="D54" s="73" t="s">
        <v>27</v>
      </c>
      <c r="E54" s="74">
        <f>SUM(E50,E46)</f>
        <v>50630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8:37" ht="12.75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8:37" s="49" customFormat="1" ht="12.75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1:37" s="49" customFormat="1" ht="24.75" customHeight="1">
      <c r="A57" s="124" t="s">
        <v>68</v>
      </c>
      <c r="B57" s="125"/>
      <c r="C57" s="125"/>
      <c r="D57" s="125"/>
      <c r="E57" s="125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49" customFormat="1" ht="12.75">
      <c r="A58" s="5"/>
      <c r="B58" s="5"/>
      <c r="C58" s="5"/>
      <c r="D58" s="5"/>
      <c r="E58" s="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108" customFormat="1" ht="22.5">
      <c r="A59" s="107" t="s">
        <v>1</v>
      </c>
      <c r="B59" s="107" t="s">
        <v>15</v>
      </c>
      <c r="C59" s="107" t="s">
        <v>16</v>
      </c>
      <c r="D59" s="107" t="s">
        <v>17</v>
      </c>
      <c r="E59" s="107" t="s">
        <v>18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  <row r="60" spans="1:37" s="49" customFormat="1" ht="12.75">
      <c r="A60" s="76">
        <v>1</v>
      </c>
      <c r="B60" s="76">
        <v>2</v>
      </c>
      <c r="C60" s="76">
        <v>3</v>
      </c>
      <c r="D60" s="76">
        <v>4</v>
      </c>
      <c r="E60" s="76">
        <v>5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49" customFormat="1" ht="12.75">
      <c r="A61" s="76"/>
      <c r="B61" s="76"/>
      <c r="C61" s="76"/>
      <c r="D61" s="76"/>
      <c r="E61" s="76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12.75">
      <c r="A62" s="77" t="s">
        <v>5</v>
      </c>
      <c r="B62" s="112" t="s">
        <v>81</v>
      </c>
      <c r="C62" s="112"/>
      <c r="D62" s="77" t="s">
        <v>82</v>
      </c>
      <c r="E62" s="113">
        <f>SUM(E64)</f>
        <v>39417.5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89"/>
      <c r="B63" s="114"/>
      <c r="C63" s="114"/>
      <c r="D63" s="90"/>
      <c r="E63" s="11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105" customFormat="1" ht="12.75">
      <c r="A64" s="116"/>
      <c r="B64" s="117"/>
      <c r="C64" s="117" t="s">
        <v>85</v>
      </c>
      <c r="D64" s="64" t="s">
        <v>32</v>
      </c>
      <c r="E64" s="118">
        <f>SUM(E65)</f>
        <v>39417.5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</row>
    <row r="65" spans="1:37" s="49" customFormat="1" ht="12.75">
      <c r="A65" s="119"/>
      <c r="B65" s="119"/>
      <c r="C65" s="119"/>
      <c r="D65" s="120" t="s">
        <v>21</v>
      </c>
      <c r="E65" s="121">
        <f>SUM(E66)</f>
        <v>39417.5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89"/>
      <c r="B66" s="89"/>
      <c r="C66" s="89"/>
      <c r="D66" s="90" t="s">
        <v>39</v>
      </c>
      <c r="E66" s="122">
        <f>SUM(E67:E68)</f>
        <v>39417.5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89"/>
      <c r="B67" s="89"/>
      <c r="C67" s="89"/>
      <c r="D67" s="90" t="s">
        <v>47</v>
      </c>
      <c r="E67" s="122">
        <v>300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25.5">
      <c r="A68" s="89"/>
      <c r="B68" s="89"/>
      <c r="C68" s="89"/>
      <c r="D68" s="90" t="s">
        <v>41</v>
      </c>
      <c r="E68" s="122">
        <v>39117.5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49" customFormat="1" ht="12.75">
      <c r="A69" s="76"/>
      <c r="B69" s="76"/>
      <c r="C69" s="76"/>
      <c r="D69" s="76"/>
      <c r="E69" s="76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49" customFormat="1" ht="12.75">
      <c r="A70" s="29" t="s">
        <v>7</v>
      </c>
      <c r="B70" s="29">
        <v>750</v>
      </c>
      <c r="C70" s="29"/>
      <c r="D70" s="77" t="s">
        <v>19</v>
      </c>
      <c r="E70" s="78">
        <f>SUM(E72)</f>
        <v>49160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79"/>
      <c r="B71" s="79"/>
      <c r="C71" s="79"/>
      <c r="D71" s="80"/>
      <c r="E71" s="81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1"/>
      <c r="B72" s="1"/>
      <c r="C72" s="1">
        <v>75011</v>
      </c>
      <c r="D72" s="64" t="s">
        <v>20</v>
      </c>
      <c r="E72" s="82">
        <f>SUM(E73)</f>
        <v>49160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12.75">
      <c r="A73" s="83"/>
      <c r="B73" s="83"/>
      <c r="C73" s="83"/>
      <c r="D73" s="84" t="s">
        <v>21</v>
      </c>
      <c r="E73" s="85">
        <f>SUM(E74)</f>
        <v>49160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5" s="50" customFormat="1" ht="12.75">
      <c r="A74" s="86"/>
      <c r="B74" s="86"/>
      <c r="C74" s="86"/>
      <c r="D74" s="87" t="s">
        <v>39</v>
      </c>
      <c r="E74" s="88">
        <f>SUM(E75,E76)</f>
        <v>49160</v>
      </c>
    </row>
    <row r="75" spans="1:5" s="50" customFormat="1" ht="12.75">
      <c r="A75" s="86"/>
      <c r="B75" s="86"/>
      <c r="C75" s="86"/>
      <c r="D75" s="87" t="s">
        <v>47</v>
      </c>
      <c r="E75" s="88">
        <v>48785</v>
      </c>
    </row>
    <row r="76" spans="1:5" s="50" customFormat="1" ht="25.5">
      <c r="A76" s="86"/>
      <c r="B76" s="86"/>
      <c r="C76" s="86"/>
      <c r="D76" s="87" t="s">
        <v>41</v>
      </c>
      <c r="E76" s="88">
        <v>375</v>
      </c>
    </row>
    <row r="77" spans="1:37" ht="12.75">
      <c r="A77" s="30"/>
      <c r="B77" s="89"/>
      <c r="C77" s="89"/>
      <c r="D77" s="90"/>
      <c r="E77" s="9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5.5">
      <c r="A78" s="29" t="s">
        <v>9</v>
      </c>
      <c r="B78" s="29">
        <v>751</v>
      </c>
      <c r="C78" s="29"/>
      <c r="D78" s="77" t="s">
        <v>8</v>
      </c>
      <c r="E78" s="78">
        <f>SUM(E80,E87)</f>
        <v>9442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2.75">
      <c r="A79" s="30"/>
      <c r="B79" s="30"/>
      <c r="C79" s="30"/>
      <c r="D79" s="80"/>
      <c r="E79" s="8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5.5">
      <c r="A80" s="1"/>
      <c r="B80" s="1"/>
      <c r="C80" s="1">
        <v>75101</v>
      </c>
      <c r="D80" s="64" t="s">
        <v>22</v>
      </c>
      <c r="E80" s="82">
        <f>SUM(E81)</f>
        <v>9212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2.75">
      <c r="A81" s="83"/>
      <c r="B81" s="83"/>
      <c r="C81" s="83"/>
      <c r="D81" s="84" t="s">
        <v>23</v>
      </c>
      <c r="E81" s="85">
        <f>SUM(E82)</f>
        <v>9212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5" s="7" customFormat="1" ht="12.75">
      <c r="A82" s="86"/>
      <c r="B82" s="86"/>
      <c r="C82" s="86"/>
      <c r="D82" s="87" t="s">
        <v>39</v>
      </c>
      <c r="E82" s="88">
        <f>SUM(E83)</f>
        <v>9212</v>
      </c>
    </row>
    <row r="83" spans="1:5" s="7" customFormat="1" ht="25.5">
      <c r="A83" s="86"/>
      <c r="B83" s="86"/>
      <c r="C83" s="86"/>
      <c r="D83" s="86" t="s">
        <v>45</v>
      </c>
      <c r="E83" s="88">
        <f>SUM(E84:E85)</f>
        <v>9212</v>
      </c>
    </row>
    <row r="84" spans="1:37" ht="25.5">
      <c r="A84" s="30"/>
      <c r="B84" s="30"/>
      <c r="C84" s="30"/>
      <c r="D84" s="92" t="s">
        <v>46</v>
      </c>
      <c r="E84" s="91">
        <v>3500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.75">
      <c r="A85" s="30"/>
      <c r="B85" s="30"/>
      <c r="C85" s="30"/>
      <c r="D85" s="92" t="s">
        <v>78</v>
      </c>
      <c r="E85" s="91">
        <v>5712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30"/>
      <c r="B86" s="30"/>
      <c r="C86" s="30"/>
      <c r="D86" s="92"/>
      <c r="E86" s="9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1"/>
      <c r="B87" s="1"/>
      <c r="C87" s="1">
        <v>75110</v>
      </c>
      <c r="D87" s="64" t="s">
        <v>79</v>
      </c>
      <c r="E87" s="82">
        <f>SUM(E88)</f>
        <v>230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2.75">
      <c r="A88" s="83"/>
      <c r="B88" s="83"/>
      <c r="C88" s="83"/>
      <c r="D88" s="84" t="s">
        <v>23</v>
      </c>
      <c r="E88" s="85">
        <f>SUM(E89)</f>
        <v>230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.75">
      <c r="A89" s="30"/>
      <c r="B89" s="30"/>
      <c r="C89" s="30"/>
      <c r="D89" s="87" t="s">
        <v>39</v>
      </c>
      <c r="E89" s="91">
        <f>SUM(E90)</f>
        <v>230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 t="s">
        <v>47</v>
      </c>
      <c r="E90" s="91">
        <v>230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/>
      <c r="E91" s="9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29" t="s">
        <v>30</v>
      </c>
      <c r="B92" s="29">
        <v>752</v>
      </c>
      <c r="C92" s="29"/>
      <c r="D92" s="77" t="s">
        <v>54</v>
      </c>
      <c r="E92" s="78">
        <f>E94</f>
        <v>300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93"/>
      <c r="B93" s="93"/>
      <c r="C93" s="93"/>
      <c r="D93" s="94"/>
      <c r="E93" s="9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96"/>
      <c r="B94" s="96"/>
      <c r="C94" s="96">
        <v>75212</v>
      </c>
      <c r="D94" s="97" t="s">
        <v>57</v>
      </c>
      <c r="E94" s="98">
        <f>E95</f>
        <v>300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83"/>
      <c r="B95" s="83"/>
      <c r="C95" s="83"/>
      <c r="D95" s="84" t="s">
        <v>23</v>
      </c>
      <c r="E95" s="85">
        <f>E96</f>
        <v>300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2" t="s">
        <v>39</v>
      </c>
      <c r="E96" s="91">
        <f>E97</f>
        <v>300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5.5">
      <c r="A97" s="30"/>
      <c r="B97" s="30"/>
      <c r="C97" s="30"/>
      <c r="D97" s="92" t="s">
        <v>58</v>
      </c>
      <c r="E97" s="91"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30"/>
      <c r="B98" s="90"/>
      <c r="C98" s="90"/>
      <c r="D98" s="90"/>
      <c r="E98" s="91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29" t="s">
        <v>56</v>
      </c>
      <c r="B99" s="77">
        <v>851</v>
      </c>
      <c r="C99" s="77"/>
      <c r="D99" s="77" t="s">
        <v>28</v>
      </c>
      <c r="E99" s="78">
        <f>E101</f>
        <v>418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30"/>
      <c r="B100" s="90"/>
      <c r="C100" s="90"/>
      <c r="D100" s="90"/>
      <c r="E100" s="9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1"/>
      <c r="B101" s="64"/>
      <c r="C101" s="99">
        <v>85195</v>
      </c>
      <c r="D101" s="64" t="s">
        <v>32</v>
      </c>
      <c r="E101" s="82">
        <f>E102</f>
        <v>418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83"/>
      <c r="B102" s="84"/>
      <c r="C102" s="84"/>
      <c r="D102" s="84" t="s">
        <v>21</v>
      </c>
      <c r="E102" s="85">
        <f>SUM(E103)</f>
        <v>418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5" s="7" customFormat="1" ht="12.75">
      <c r="A103" s="86"/>
      <c r="B103" s="87"/>
      <c r="C103" s="87"/>
      <c r="D103" s="87" t="s">
        <v>39</v>
      </c>
      <c r="E103" s="88">
        <f>E104+E105</f>
        <v>418</v>
      </c>
    </row>
    <row r="104" spans="1:5" s="7" customFormat="1" ht="12.75">
      <c r="A104" s="86"/>
      <c r="B104" s="87"/>
      <c r="C104" s="87"/>
      <c r="D104" s="86" t="s">
        <v>47</v>
      </c>
      <c r="E104" s="132">
        <v>240</v>
      </c>
    </row>
    <row r="105" spans="1:37" ht="25.5">
      <c r="A105" s="30"/>
      <c r="B105" s="90"/>
      <c r="C105" s="90"/>
      <c r="D105" s="90" t="s">
        <v>64</v>
      </c>
      <c r="E105" s="133">
        <f>E106</f>
        <v>178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30"/>
      <c r="B106" s="90"/>
      <c r="C106" s="90"/>
      <c r="D106" s="90" t="s">
        <v>43</v>
      </c>
      <c r="E106" s="133">
        <v>178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30"/>
      <c r="B107" s="90"/>
      <c r="C107" s="90"/>
      <c r="D107" s="90"/>
      <c r="E107" s="9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29" t="s">
        <v>84</v>
      </c>
      <c r="B108" s="29">
        <v>852</v>
      </c>
      <c r="C108" s="29"/>
      <c r="D108" s="77" t="s">
        <v>10</v>
      </c>
      <c r="E108" s="78">
        <f>SUM(E118,E135,E141,E148,E110)</f>
        <v>5824416.37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.75">
      <c r="A109" s="79"/>
      <c r="B109" s="79"/>
      <c r="C109" s="79"/>
      <c r="D109" s="80"/>
      <c r="E109" s="8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96"/>
      <c r="B110" s="96"/>
      <c r="C110" s="96">
        <v>85211</v>
      </c>
      <c r="D110" s="97" t="s">
        <v>87</v>
      </c>
      <c r="E110" s="98">
        <f>SUM(E111)</f>
        <v>3586452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>
      <c r="A111" s="83"/>
      <c r="B111" s="83"/>
      <c r="C111" s="83"/>
      <c r="D111" s="84" t="s">
        <v>21</v>
      </c>
      <c r="E111" s="85">
        <f>SUM(E112,E114)</f>
        <v>3586452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30"/>
      <c r="C112" s="30"/>
      <c r="D112" s="90" t="s">
        <v>72</v>
      </c>
      <c r="E112" s="91">
        <f>SUM(E113)</f>
        <v>3516130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30"/>
      <c r="B113" s="30"/>
      <c r="C113" s="30"/>
      <c r="D113" s="90" t="s">
        <v>88</v>
      </c>
      <c r="E113" s="91">
        <v>3516130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30"/>
      <c r="B114" s="30"/>
      <c r="C114" s="30"/>
      <c r="D114" s="90" t="s">
        <v>75</v>
      </c>
      <c r="E114" s="91">
        <f>SUM(E115:E116)</f>
        <v>70322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30"/>
      <c r="C115" s="30"/>
      <c r="D115" s="90" t="s">
        <v>89</v>
      </c>
      <c r="E115" s="91">
        <v>49284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30"/>
      <c r="C116" s="30"/>
      <c r="D116" s="90" t="s">
        <v>90</v>
      </c>
      <c r="E116" s="91">
        <v>21038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30"/>
      <c r="C117" s="30"/>
      <c r="D117" s="90"/>
      <c r="E117" s="9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38.25">
      <c r="A118" s="1"/>
      <c r="B118" s="1"/>
      <c r="C118" s="1">
        <v>85212</v>
      </c>
      <c r="D118" s="64" t="s">
        <v>37</v>
      </c>
      <c r="E118" s="82">
        <f>SUM(E119)</f>
        <v>2223389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3"/>
      <c r="B119" s="83"/>
      <c r="C119" s="83"/>
      <c r="D119" s="84" t="s">
        <v>23</v>
      </c>
      <c r="E119" s="85">
        <f>SUM(E120,E130)</f>
        <v>2223389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5" s="7" customFormat="1" ht="12.75">
      <c r="A120" s="86"/>
      <c r="B120" s="86"/>
      <c r="C120" s="86"/>
      <c r="D120" s="87" t="s">
        <v>39</v>
      </c>
      <c r="E120" s="88">
        <f>SUM(E121,E128)</f>
        <v>213409</v>
      </c>
    </row>
    <row r="121" spans="1:5" s="7" customFormat="1" ht="12.75">
      <c r="A121" s="86"/>
      <c r="B121" s="86"/>
      <c r="C121" s="86"/>
      <c r="D121" s="87" t="s">
        <v>40</v>
      </c>
      <c r="E121" s="88">
        <f>SUM(E122,E125,E126,E127)</f>
        <v>203409</v>
      </c>
    </row>
    <row r="122" spans="1:37" ht="12.75">
      <c r="A122" s="30"/>
      <c r="B122" s="30"/>
      <c r="C122" s="30"/>
      <c r="D122" s="100" t="s">
        <v>60</v>
      </c>
      <c r="E122" s="101">
        <f>SUM(E123:E124)</f>
        <v>119000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30"/>
      <c r="B123" s="30"/>
      <c r="C123" s="30"/>
      <c r="D123" s="102" t="s">
        <v>61</v>
      </c>
      <c r="E123" s="101">
        <v>100000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30"/>
      <c r="C124" s="30"/>
      <c r="D124" s="100" t="s">
        <v>62</v>
      </c>
      <c r="E124" s="101">
        <v>19000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30"/>
      <c r="B125" s="30"/>
      <c r="C125" s="30"/>
      <c r="D125" s="100" t="s">
        <v>50</v>
      </c>
      <c r="E125" s="101">
        <v>69199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30"/>
      <c r="B126" s="30"/>
      <c r="C126" s="30"/>
      <c r="D126" s="100" t="s">
        <v>51</v>
      </c>
      <c r="E126" s="101">
        <v>12960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.75">
      <c r="A127" s="30"/>
      <c r="B127" s="30"/>
      <c r="C127" s="30"/>
      <c r="D127" s="100" t="s">
        <v>63</v>
      </c>
      <c r="E127" s="101">
        <v>2250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5" s="7" customFormat="1" ht="25.5">
      <c r="A128" s="86"/>
      <c r="B128" s="86"/>
      <c r="C128" s="86"/>
      <c r="D128" s="86" t="s">
        <v>41</v>
      </c>
      <c r="E128" s="103">
        <f>E129</f>
        <v>10000</v>
      </c>
    </row>
    <row r="129" spans="1:5" s="7" customFormat="1" ht="15" customHeight="1">
      <c r="A129" s="86"/>
      <c r="B129" s="86"/>
      <c r="C129" s="86"/>
      <c r="D129" s="86" t="s">
        <v>52</v>
      </c>
      <c r="E129" s="103">
        <v>10000</v>
      </c>
    </row>
    <row r="130" spans="1:5" s="7" customFormat="1" ht="12.75">
      <c r="A130" s="86"/>
      <c r="B130" s="86"/>
      <c r="C130" s="86"/>
      <c r="D130" s="86" t="s">
        <v>42</v>
      </c>
      <c r="E130" s="103">
        <f>SUM(E131:E133)</f>
        <v>2009980</v>
      </c>
    </row>
    <row r="131" spans="1:37" ht="12.75">
      <c r="A131" s="30"/>
      <c r="B131" s="30"/>
      <c r="C131" s="30"/>
      <c r="D131" s="100" t="s">
        <v>53</v>
      </c>
      <c r="E131" s="101">
        <v>1575100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30"/>
      <c r="B132" s="30"/>
      <c r="C132" s="30"/>
      <c r="D132" s="100" t="s">
        <v>48</v>
      </c>
      <c r="E132" s="101">
        <v>360000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30"/>
      <c r="B133" s="30"/>
      <c r="C133" s="30"/>
      <c r="D133" s="100" t="s">
        <v>59</v>
      </c>
      <c r="E133" s="101">
        <v>74880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79"/>
      <c r="B134" s="79"/>
      <c r="C134" s="79"/>
      <c r="D134" s="92"/>
      <c r="E134" s="81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63.75">
      <c r="A135" s="1"/>
      <c r="B135" s="1"/>
      <c r="C135" s="1">
        <v>85213</v>
      </c>
      <c r="D135" s="64" t="s">
        <v>31</v>
      </c>
      <c r="E135" s="82">
        <f>SUM(E136)</f>
        <v>13232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83"/>
      <c r="B136" s="83"/>
      <c r="C136" s="83"/>
      <c r="D136" s="84" t="s">
        <v>21</v>
      </c>
      <c r="E136" s="85">
        <f>SUM(E137)</f>
        <v>13232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5" s="7" customFormat="1" ht="12.75">
      <c r="A137" s="86"/>
      <c r="B137" s="86"/>
      <c r="C137" s="86"/>
      <c r="D137" s="87" t="s">
        <v>39</v>
      </c>
      <c r="E137" s="88">
        <f>SUM(E138)</f>
        <v>13232</v>
      </c>
    </row>
    <row r="138" spans="1:5" s="7" customFormat="1" ht="25.5">
      <c r="A138" s="86"/>
      <c r="B138" s="86"/>
      <c r="C138" s="86"/>
      <c r="D138" s="87" t="s">
        <v>58</v>
      </c>
      <c r="E138" s="88">
        <f>SUM(E139)</f>
        <v>13232</v>
      </c>
    </row>
    <row r="139" spans="1:37" ht="12.75">
      <c r="A139" s="30"/>
      <c r="B139" s="30"/>
      <c r="C139" s="30"/>
      <c r="D139" s="90" t="s">
        <v>44</v>
      </c>
      <c r="E139" s="91">
        <v>13232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2.75">
      <c r="A140" s="30"/>
      <c r="B140" s="30"/>
      <c r="C140" s="30"/>
      <c r="D140" s="90"/>
      <c r="E140" s="9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s="2" customFormat="1" ht="12.75">
      <c r="A141" s="1"/>
      <c r="B141" s="1"/>
      <c r="C141" s="1">
        <v>85215</v>
      </c>
      <c r="D141" s="64" t="s">
        <v>71</v>
      </c>
      <c r="E141" s="82">
        <f>SUM(E142)</f>
        <v>1206.37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>
      <c r="A142" s="83"/>
      <c r="B142" s="83"/>
      <c r="C142" s="83"/>
      <c r="D142" s="84" t="s">
        <v>21</v>
      </c>
      <c r="E142" s="85">
        <f>SUM(E143,E145)</f>
        <v>1206.37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30"/>
      <c r="B143" s="30"/>
      <c r="C143" s="30"/>
      <c r="D143" s="90" t="s">
        <v>72</v>
      </c>
      <c r="E143" s="91">
        <f>SUM(E144)</f>
        <v>1173.83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2.75">
      <c r="A144" s="30"/>
      <c r="B144" s="30"/>
      <c r="C144" s="30"/>
      <c r="D144" s="90" t="s">
        <v>73</v>
      </c>
      <c r="E144" s="123">
        <v>1173.83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12.75">
      <c r="A145" s="30"/>
      <c r="B145" s="30"/>
      <c r="C145" s="30"/>
      <c r="D145" s="90" t="s">
        <v>75</v>
      </c>
      <c r="E145" s="91">
        <f>SUM(E146)</f>
        <v>32.54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5.5">
      <c r="A146" s="30"/>
      <c r="B146" s="30"/>
      <c r="C146" s="30"/>
      <c r="D146" s="90" t="s">
        <v>74</v>
      </c>
      <c r="E146" s="123">
        <v>32.54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90"/>
      <c r="E147" s="91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1"/>
      <c r="B148" s="1"/>
      <c r="C148" s="1">
        <v>85295</v>
      </c>
      <c r="D148" s="64" t="s">
        <v>32</v>
      </c>
      <c r="E148" s="82">
        <f>SUM(E149)</f>
        <v>137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83"/>
      <c r="B149" s="83"/>
      <c r="C149" s="83"/>
      <c r="D149" s="84" t="s">
        <v>21</v>
      </c>
      <c r="E149" s="85">
        <f>SUM(E150)</f>
        <v>137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90" t="s">
        <v>39</v>
      </c>
      <c r="E150" s="91">
        <f>SUM(E151)</f>
        <v>137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90" t="s">
        <v>40</v>
      </c>
      <c r="E151" s="91">
        <f>SUM(E152)</f>
        <v>137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.75">
      <c r="A152" s="30"/>
      <c r="B152" s="30"/>
      <c r="C152" s="30"/>
      <c r="D152" s="90" t="s">
        <v>92</v>
      </c>
      <c r="E152" s="91">
        <v>137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2.75">
      <c r="A153" s="30"/>
      <c r="B153" s="30"/>
      <c r="C153" s="30"/>
      <c r="D153" s="90"/>
      <c r="E153" s="91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2.75">
      <c r="A154" s="104"/>
      <c r="B154" s="104"/>
      <c r="C154" s="104"/>
      <c r="D154" s="77" t="s">
        <v>24</v>
      </c>
      <c r="E154" s="78">
        <f>E70+E78+E99+E108+E92+E62</f>
        <v>5923153.87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12.75">
      <c r="A155" s="89"/>
      <c r="B155" s="89"/>
      <c r="C155" s="89"/>
      <c r="D155" s="90"/>
      <c r="E155" s="30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8:37" ht="12.7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8:37" ht="12.7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8:37" ht="12.7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8:37" ht="12.7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8:37" ht="12.7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8:37" ht="12.7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</sheetData>
  <sheetProtection/>
  <mergeCells count="8">
    <mergeCell ref="A57:E57"/>
    <mergeCell ref="A43:E43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Barbara Czyszczoń</cp:lastModifiedBy>
  <cp:lastPrinted>2016-03-09T13:23:01Z</cp:lastPrinted>
  <dcterms:created xsi:type="dcterms:W3CDTF">2006-11-03T11:02:49Z</dcterms:created>
  <dcterms:modified xsi:type="dcterms:W3CDTF">2016-07-21T15:43:42Z</dcterms:modified>
  <cp:category/>
  <cp:version/>
  <cp:contentType/>
  <cp:contentStatus/>
</cp:coreProperties>
</file>