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Titles" localSheetId="0">'doc1'!$8:$8</definedName>
  </definedNames>
  <calcPr fullCalcOnLoad="1"/>
</workbook>
</file>

<file path=xl/comments1.xml><?xml version="1.0" encoding="utf-8"?>
<comments xmlns="http://schemas.openxmlformats.org/spreadsheetml/2006/main">
  <authors>
    <author>Barbara Czyszczoń</author>
  </authors>
  <commentList>
    <comment ref="I55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Wynagrodzenia i składki od nich naliczane
</t>
        </r>
      </text>
    </comment>
    <comment ref="I58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Wyd. związane z realizacją ich statutowych zadań
</t>
        </r>
      </text>
    </comment>
    <comment ref="I95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Wynagr.: </t>
        </r>
        <r>
          <rPr>
            <b/>
            <sz val="9"/>
            <rFont val="Tahoma"/>
            <family val="2"/>
          </rPr>
          <t>świadczenia rodzinne</t>
        </r>
      </text>
    </comment>
    <comment ref="I90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świadczenia rodzinne</t>
        </r>
      </text>
    </comment>
    <comment ref="I94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wynagrodzenia i składki od nich naliczane</t>
        </r>
      </text>
    </comment>
    <comment ref="I96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Wynagrodzenia: </t>
        </r>
        <r>
          <rPr>
            <b/>
            <sz val="9"/>
            <rFont val="Tahoma"/>
            <family val="2"/>
          </rPr>
          <t>fundusz alimentacyjny</t>
        </r>
      </text>
    </comment>
    <comment ref="I97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Wynagrodzenia: zasiłek dla opiekuna</t>
        </r>
      </text>
    </comment>
    <comment ref="I101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Wynagrodzenia</t>
        </r>
        <r>
          <rPr>
            <b/>
            <sz val="9"/>
            <rFont val="Tahoma"/>
            <family val="2"/>
          </rPr>
          <t>: składki na ubezpieczenia społeczne</t>
        </r>
      </text>
    </comment>
    <comment ref="I112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Wydatki związane z realizacją statutowych zadań jednostek budżetowych - </t>
        </r>
        <r>
          <rPr>
            <b/>
            <sz val="9"/>
            <rFont val="Tahoma"/>
            <family val="2"/>
          </rPr>
          <t>świadczenia rodzinne</t>
        </r>
      </text>
    </comment>
  </commentList>
</comments>
</file>

<file path=xl/sharedStrings.xml><?xml version="1.0" encoding="utf-8"?>
<sst xmlns="http://schemas.openxmlformats.org/spreadsheetml/2006/main" count="229" uniqueCount="102">
  <si>
    <t>Dział</t>
  </si>
  <si>
    <t>Rozdział</t>
  </si>
  <si>
    <t>Paragraf</t>
  </si>
  <si>
    <t>750</t>
  </si>
  <si>
    <t>Administracja publiczna</t>
  </si>
  <si>
    <t>75011</t>
  </si>
  <si>
    <t>Urzędy wojewódzkie</t>
  </si>
  <si>
    <t>2010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</si>
  <si>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</si>
  <si>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</si>
  <si>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</si>
  <si>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</si>
  <si>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Pozostała działalność</t>
  </si>
  <si>
    <t>851</t>
  </si>
  <si>
    <t>Ochrona zdrowia</t>
  </si>
  <si>
    <t>85195</t>
  </si>
  <si>
    <t>852</t>
  </si>
  <si>
    <t>Pomoc społeczna</t>
  </si>
  <si>
    <t>85213</t>
  </si>
  <si>
    <t>L.p.</t>
  </si>
  <si>
    <t>Nazwa</t>
  </si>
  <si>
    <t>Plan</t>
  </si>
  <si>
    <t>1.</t>
  </si>
  <si>
    <t>2.</t>
  </si>
  <si>
    <t>3.</t>
  </si>
  <si>
    <t>4.</t>
  </si>
  <si>
    <t>Świadczenia rodzinne, świadczenie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</si>
  <si>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społecznej.</t>
  </si>
  <si>
    <t>(w złotych i groszach)</t>
  </si>
  <si>
    <t>OGÓŁEM DOTACJE</t>
  </si>
  <si>
    <t xml:space="preserve"> w tym:</t>
  </si>
  <si>
    <t>1. Dotacje z Śląskiego Urzędu Wojewódzkiego</t>
  </si>
  <si>
    <t>2. Dotacja z Krajowego Biura Wyborczego - Delegatura w Katowicach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</si>
  <si>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</si>
  <si>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</si>
  <si>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</si>
  <si>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</si>
  <si>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</si>
  <si>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</si>
  <si>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</si>
  <si>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</si>
  <si>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4300</t>
  </si>
  <si>
    <t>Zakup usług pozostałych</t>
  </si>
  <si>
    <t>3110</t>
  </si>
  <si>
    <t>Świadczenia społeczne</t>
  </si>
  <si>
    <t>4040</t>
  </si>
  <si>
    <t>Dodatkowe wynagrodzenie roczne</t>
  </si>
  <si>
    <t>4700</t>
  </si>
  <si>
    <t>Szkolenia pracowników niebędących członkami korpusu służby cywilnej</t>
  </si>
  <si>
    <t>4130</t>
  </si>
  <si>
    <t>Składki na ubezpieczenia zdrowotne</t>
  </si>
  <si>
    <t xml:space="preserve">Załącznik Nr 1 do Zarządzenia </t>
  </si>
  <si>
    <t>w tym:</t>
  </si>
  <si>
    <t>1. Wydatki na zadania zlecone z ŚUW</t>
  </si>
  <si>
    <t>2. Wydatki na zdania zlecone z KBW</t>
  </si>
  <si>
    <t>2. Fundusz alimentacyjny</t>
  </si>
  <si>
    <t>1. Świadczenia rodzinne</t>
  </si>
  <si>
    <t>Składki na ubezpieczenie zdrowotne opłacane za osoby pobierające niektóre świadczenia z pomocy społecznej, niektóre świadczenia rodzinne oraz za osoby uczestniczące w zajęciach w centrum integracji społecznej</t>
  </si>
  <si>
    <t>752</t>
  </si>
  <si>
    <t>Obrona narodowa</t>
  </si>
  <si>
    <t>75212</t>
  </si>
  <si>
    <t>Pozostałe wydatki obronne</t>
  </si>
  <si>
    <t>5.</t>
  </si>
  <si>
    <t>85215</t>
  </si>
  <si>
    <t>Dodatki mieszkaniowe</t>
  </si>
  <si>
    <t>3. Zasiłek dla opiekuna</t>
  </si>
  <si>
    <t>1. Składki na ubezpieczenia społeczne podopiecznych</t>
  </si>
  <si>
    <t>2. Składki na ubezpieczenia społeczne (zasiłek dla opiekuna)</t>
  </si>
  <si>
    <t>3. Świadczenia rodzinne</t>
  </si>
  <si>
    <t>4. Fundusz alimentacyjny</t>
  </si>
  <si>
    <t>OGÓŁEM WYDATKI NA ZADANIA ZLECONE</t>
  </si>
  <si>
    <t>PLAN FINANSOWY ZADAŃ Z ZAKRESU ADMINISTRACJI RZĄDOWEJ ORAZ INNYCH ZADAŃ ZLECONYCH GMINIE ODRĘBNYMI USTAWAMI NA 2017 ROK</t>
  </si>
  <si>
    <t xml:space="preserve">I. DOTACJE NA FINANSOWANIE ZADAŃ ZLECONYCH - PLAN NA 2017 ROK                 </t>
  </si>
  <si>
    <t>6.</t>
  </si>
  <si>
    <t>855</t>
  </si>
  <si>
    <t>Rodzina</t>
  </si>
  <si>
    <t>85502</t>
  </si>
  <si>
    <t>85501</t>
  </si>
  <si>
    <t>2060</t>
  </si>
  <si>
    <t>Świadczenie wychowawcze</t>
  </si>
  <si>
    <t>II. WYDATKI NA ZADANIA ZLECONE - PLAN NA 2017 ROK</t>
  </si>
  <si>
    <t>Dodatkowe wynagrodzenia roczne</t>
  </si>
  <si>
    <t>4. Świadczenia rodzicielskie</t>
  </si>
  <si>
    <t>5. Świadczenia rodzicielskie</t>
  </si>
  <si>
    <t>3. Świadczenia rodzicielskie</t>
  </si>
  <si>
    <t>Dotacje celowe otrzymane z budżetu państwa na realizację zadań bieżących z zakresu administracji rządowej oraz innych zadań zleconych gminie (związkom gmin, związkom powiatowo-gminnym) ustawami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</si>
  <si>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</t>
  </si>
  <si>
    <t>(zgodny z ustawą budżetową na 2017 rok i dokonanymi zmianami)</t>
  </si>
  <si>
    <t>85503</t>
  </si>
  <si>
    <t>Karta Dużej Rodziny</t>
  </si>
  <si>
    <t>010</t>
  </si>
  <si>
    <t>01095</t>
  </si>
  <si>
    <t>Rolnictwo i łowiectwo</t>
  </si>
  <si>
    <t>7.</t>
  </si>
  <si>
    <t>75109</t>
  </si>
  <si>
    <t>Wybory do rad gmin, rad powiatów i sejmików województw, wybory wójtów, burmistrzów i prezydentów miast oraz referenda gminne, powiatowe i wojwódzkie</t>
  </si>
  <si>
    <t>4360</t>
  </si>
  <si>
    <t>Opłaty z tytułu zakupu usług telekomunikacyjnych</t>
  </si>
  <si>
    <t>4430</t>
  </si>
  <si>
    <t>Różne opłaty i składki</t>
  </si>
  <si>
    <t>Burmistrza Nr B.0050.175.2017</t>
  </si>
  <si>
    <t>z dnia 17.07.2017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</si>
</sst>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9"/>
      <name val="Tahoma"/>
      <family val="0"/>
    </font>
    <font>
      <b/>
      <sz val="9"/>
      <name val="Tahoma"/>
      <family val="0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.5"/>
      <name val="Arial"/>
      <family val="2"/>
    </font>
    <font>
      <b/>
      <sz val="8.25"/>
      <name val="Arial"/>
      <family val="2"/>
    </font>
    <font>
      <sz val="8.5"/>
      <name val="Arial"/>
      <family val="2"/>
    </font>
    <font>
      <sz val="12"/>
      <name val="Arial"/>
      <family val="2"/>
    </font>
    <font>
      <sz val="8.25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.25"/>
      <color indexed="12"/>
      <name val="Arial"/>
      <family val="2"/>
    </font>
    <font>
      <b/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8" fillId="3" borderId="1" applyNumberFormat="0" applyAlignment="0" applyProtection="0"/>
    <xf numFmtId="0" fontId="19" fillId="14" borderId="2" applyNumberFormat="0" applyAlignment="0" applyProtection="0"/>
    <xf numFmtId="0" fontId="20" fillId="15" borderId="0" applyNumberFormat="0" applyBorder="0" applyAlignment="0" applyProtection="0"/>
    <xf numFmtId="0" fontId="21" fillId="0" borderId="3" applyNumberFormat="0" applyFill="0" applyAlignment="0" applyProtection="0"/>
    <xf numFmtId="0" fontId="22" fillId="16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14" borderId="1" applyNumberFormat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32" fillId="17" borderId="0" applyNumberFormat="0" applyBorder="0" applyAlignment="0" applyProtection="0"/>
  </cellStyleXfs>
  <cellXfs count="134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3" fillId="18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4" xfId="0" applyNumberFormat="1" applyFont="1" applyFill="1" applyBorder="1" applyAlignment="1" applyProtection="1">
      <alignment horizontal="left" vertical="center"/>
      <protection locked="0"/>
    </xf>
    <xf numFmtId="49" fontId="10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17" xfId="0" applyNumberFormat="1" applyFont="1" applyFill="1" applyBorder="1" applyAlignment="1" applyProtection="1">
      <alignment horizontal="left" vertical="center" wrapText="1"/>
      <protection locked="0"/>
    </xf>
    <xf numFmtId="4" fontId="13" fillId="2" borderId="18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8" xfId="0" applyNumberFormat="1" applyFont="1" applyFill="1" applyBorder="1" applyAlignment="1" applyProtection="1">
      <alignment horizontal="right" vertical="center" wrapText="1"/>
      <protection locked="0"/>
    </xf>
    <xf numFmtId="49" fontId="13" fillId="18" borderId="21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22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23" xfId="0" applyNumberFormat="1" applyFont="1" applyFill="1" applyBorder="1" applyAlignment="1" applyProtection="1">
      <alignment horizontal="center" vertical="center" wrapText="1"/>
      <protection locked="0"/>
    </xf>
    <xf numFmtId="49" fontId="13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20" borderId="10" xfId="0" applyNumberFormat="1" applyFont="1" applyFill="1" applyBorder="1" applyAlignment="1" applyProtection="1">
      <alignment horizontal="left" vertical="center" wrapText="1"/>
      <protection locked="0"/>
    </xf>
    <xf numFmtId="49" fontId="13" fillId="18" borderId="14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20" borderId="22" xfId="0" applyNumberFormat="1" applyFont="1" applyFill="1" applyBorder="1" applyAlignment="1" applyProtection="1">
      <alignment horizontal="center" vertical="center" wrapText="1"/>
      <protection locked="0"/>
    </xf>
    <xf numFmtId="49" fontId="12" fillId="20" borderId="22" xfId="0" applyNumberFormat="1" applyFont="1" applyFill="1" applyBorder="1" applyAlignment="1" applyProtection="1">
      <alignment horizontal="center" vertical="center" wrapText="1"/>
      <protection locked="0"/>
    </xf>
    <xf numFmtId="49" fontId="13" fillId="20" borderId="22" xfId="0" applyNumberFormat="1" applyFont="1" applyFill="1" applyBorder="1" applyAlignment="1" applyProtection="1">
      <alignment horizontal="left" vertical="center" wrapText="1"/>
      <protection locked="0"/>
    </xf>
    <xf numFmtId="49" fontId="13" fillId="18" borderId="24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25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26" xfId="0" applyNumberFormat="1" applyFont="1" applyFill="1" applyBorder="1" applyAlignment="1" applyProtection="1">
      <alignment horizontal="left" vertical="center" wrapText="1"/>
      <protection locked="0"/>
    </xf>
    <xf numFmtId="4" fontId="13" fillId="18" borderId="27" xfId="0" applyNumberFormat="1" applyFont="1" applyFill="1" applyBorder="1" applyAlignment="1" applyProtection="1">
      <alignment horizontal="right" vertical="center" wrapText="1"/>
      <protection locked="0"/>
    </xf>
    <xf numFmtId="49" fontId="13" fillId="18" borderId="28" xfId="0" applyNumberFormat="1" applyFont="1" applyFill="1" applyBorder="1" applyAlignment="1" applyProtection="1">
      <alignment horizontal="center" vertical="center" wrapText="1"/>
      <protection locked="0"/>
    </xf>
    <xf numFmtId="49" fontId="13" fillId="20" borderId="14" xfId="0" applyNumberFormat="1" applyFont="1" applyFill="1" applyBorder="1" applyAlignment="1" applyProtection="1">
      <alignment horizontal="center" vertical="center" wrapText="1"/>
      <protection locked="0"/>
    </xf>
    <xf numFmtId="49" fontId="13" fillId="20" borderId="29" xfId="0" applyNumberFormat="1" applyFont="1" applyFill="1" applyBorder="1" applyAlignment="1" applyProtection="1">
      <alignment horizontal="center" vertical="center" wrapText="1"/>
      <protection locked="0"/>
    </xf>
    <xf numFmtId="49" fontId="13" fillId="20" borderId="30" xfId="0" applyNumberFormat="1" applyFont="1" applyFill="1" applyBorder="1" applyAlignment="1" applyProtection="1">
      <alignment horizontal="left" vertical="center" wrapText="1"/>
      <protection locked="0"/>
    </xf>
    <xf numFmtId="4" fontId="13" fillId="20" borderId="31" xfId="0" applyNumberFormat="1" applyFont="1" applyFill="1" applyBorder="1" applyAlignment="1" applyProtection="1">
      <alignment horizontal="right" vertical="center" wrapText="1"/>
      <protection locked="0"/>
    </xf>
    <xf numFmtId="49" fontId="13" fillId="18" borderId="29" xfId="0" applyNumberFormat="1" applyFont="1" applyFill="1" applyBorder="1" applyAlignment="1" applyProtection="1">
      <alignment horizontal="center" vertical="center" wrapText="1"/>
      <protection locked="0"/>
    </xf>
    <xf numFmtId="49" fontId="7" fillId="18" borderId="32" xfId="0" applyNumberFormat="1" applyFont="1" applyFill="1" applyBorder="1" applyAlignment="1" applyProtection="1">
      <alignment vertical="center"/>
      <protection locked="0"/>
    </xf>
    <xf numFmtId="49" fontId="7" fillId="18" borderId="33" xfId="0" applyNumberFormat="1" applyFont="1" applyFill="1" applyBorder="1" applyAlignment="1" applyProtection="1">
      <alignment vertical="center"/>
      <protection locked="0"/>
    </xf>
    <xf numFmtId="49" fontId="7" fillId="18" borderId="34" xfId="0" applyNumberFormat="1" applyFont="1" applyFill="1" applyBorder="1" applyAlignment="1" applyProtection="1">
      <alignment vertical="center"/>
      <protection locked="0"/>
    </xf>
    <xf numFmtId="4" fontId="8" fillId="18" borderId="3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49" fontId="7" fillId="18" borderId="32" xfId="0" applyNumberFormat="1" applyFont="1" applyFill="1" applyBorder="1" applyAlignment="1" applyProtection="1">
      <alignment horizontal="right" vertical="center" wrapText="1" indent="10"/>
      <protection locked="0"/>
    </xf>
    <xf numFmtId="49" fontId="7" fillId="18" borderId="33" xfId="0" applyNumberFormat="1" applyFont="1" applyFill="1" applyBorder="1" applyAlignment="1" applyProtection="1">
      <alignment horizontal="right" vertical="center" wrapText="1" indent="10"/>
      <protection locked="0"/>
    </xf>
    <xf numFmtId="49" fontId="6" fillId="18" borderId="33" xfId="0" applyNumberFormat="1" applyFont="1" applyFill="1" applyBorder="1" applyAlignment="1" applyProtection="1">
      <alignment horizontal="left" vertical="center" wrapText="1"/>
      <protection locked="0"/>
    </xf>
    <xf numFmtId="4" fontId="14" fillId="18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18" borderId="26" xfId="0" applyNumberFormat="1" applyFont="1" applyFill="1" applyBorder="1" applyAlignment="1" applyProtection="1">
      <alignment horizontal="left" vertical="center" wrapText="1"/>
      <protection locked="0"/>
    </xf>
    <xf numFmtId="49" fontId="7" fillId="18" borderId="36" xfId="0" applyNumberFormat="1" applyFont="1" applyFill="1" applyBorder="1" applyAlignment="1" applyProtection="1">
      <alignment horizontal="right" vertical="center" wrapText="1" indent="10"/>
      <protection locked="0"/>
    </xf>
    <xf numFmtId="49" fontId="7" fillId="18" borderId="37" xfId="0" applyNumberFormat="1" applyFont="1" applyFill="1" applyBorder="1" applyAlignment="1" applyProtection="1">
      <alignment horizontal="right" vertical="center" wrapText="1" indent="10"/>
      <protection locked="0"/>
    </xf>
    <xf numFmtId="49" fontId="6" fillId="18" borderId="29" xfId="0" applyNumberFormat="1" applyFont="1" applyFill="1" applyBorder="1" applyAlignment="1" applyProtection="1">
      <alignment horizontal="left" vertical="center" wrapText="1"/>
      <protection locked="0"/>
    </xf>
    <xf numFmtId="0" fontId="6" fillId="0" borderId="38" xfId="0" applyNumberFormat="1" applyFont="1" applyFill="1" applyBorder="1" applyAlignment="1" applyProtection="1">
      <alignment horizontal="left"/>
      <protection locked="0"/>
    </xf>
    <xf numFmtId="49" fontId="8" fillId="18" borderId="16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17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18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0" xfId="0" applyNumberFormat="1" applyFont="1" applyFill="1" applyBorder="1" applyAlignment="1" applyProtection="1">
      <alignment horizontal="right"/>
      <protection locked="0"/>
    </xf>
    <xf numFmtId="49" fontId="13" fillId="18" borderId="22" xfId="0" applyNumberFormat="1" applyFont="1" applyFill="1" applyBorder="1" applyAlignment="1" applyProtection="1">
      <alignment horizontal="left" vertical="center" wrapText="1"/>
      <protection locked="0"/>
    </xf>
    <xf numFmtId="49" fontId="10" fillId="19" borderId="10" xfId="0" applyNumberFormat="1" applyFont="1" applyFill="1" applyBorder="1" applyAlignment="1" applyProtection="1">
      <alignment horizontal="left" vertical="center" wrapText="1"/>
      <protection locked="0"/>
    </xf>
    <xf numFmtId="4" fontId="10" fillId="19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4" fontId="13" fillId="20" borderId="10" xfId="0" applyNumberFormat="1" applyFont="1" applyFill="1" applyBorder="1" applyAlignment="1" applyProtection="1">
      <alignment horizontal="right" vertical="center" wrapText="1"/>
      <protection locked="0"/>
    </xf>
    <xf numFmtId="49" fontId="13" fillId="18" borderId="20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20" xfId="0" applyNumberFormat="1" applyFont="1" applyFill="1" applyBorder="1" applyAlignment="1" applyProtection="1">
      <alignment horizontal="left" vertical="center" wrapText="1"/>
      <protection locked="0"/>
    </xf>
    <xf numFmtId="4" fontId="13" fillId="18" borderId="39" xfId="0" applyNumberFormat="1" applyFont="1" applyFill="1" applyBorder="1" applyAlignment="1" applyProtection="1">
      <alignment horizontal="right" vertical="center" wrapText="1"/>
      <protection locked="0"/>
    </xf>
    <xf numFmtId="49" fontId="13" fillId="19" borderId="17" xfId="0" applyNumberFormat="1" applyFont="1" applyFill="1" applyBorder="1" applyAlignment="1" applyProtection="1">
      <alignment horizontal="center" vertical="center" wrapText="1"/>
      <protection locked="0"/>
    </xf>
    <xf numFmtId="4" fontId="10" fillId="19" borderId="18" xfId="0" applyNumberFormat="1" applyFont="1" applyFill="1" applyBorder="1" applyAlignment="1" applyProtection="1">
      <alignment vertical="center" wrapText="1"/>
      <protection locked="0"/>
    </xf>
    <xf numFmtId="49" fontId="13" fillId="18" borderId="4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0" applyNumberFormat="1" applyFont="1" applyFill="1" applyBorder="1" applyAlignment="1" applyProtection="1">
      <alignment horizontal="left" vertical="center"/>
      <protection locked="0"/>
    </xf>
    <xf numFmtId="49" fontId="10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13" fillId="20" borderId="18" xfId="0" applyNumberFormat="1" applyFont="1" applyFill="1" applyBorder="1" applyAlignment="1" applyProtection="1">
      <alignment vertical="center" wrapText="1"/>
      <protection locked="0"/>
    </xf>
    <xf numFmtId="49" fontId="12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8" xfId="0" applyNumberFormat="1" applyFont="1" applyFill="1" applyBorder="1" applyAlignment="1" applyProtection="1">
      <alignment vertical="center" wrapText="1"/>
      <protection locked="0"/>
    </xf>
    <xf numFmtId="49" fontId="13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4" fontId="13" fillId="18" borderId="35" xfId="0" applyNumberFormat="1" applyFont="1" applyFill="1" applyBorder="1" applyAlignment="1" applyProtection="1">
      <alignment vertical="center" wrapText="1"/>
      <protection locked="0"/>
    </xf>
    <xf numFmtId="49" fontId="13" fillId="18" borderId="42" xfId="0" applyNumberFormat="1" applyFont="1" applyFill="1" applyBorder="1" applyAlignment="1" applyProtection="1">
      <alignment horizontal="left" vertical="center" wrapText="1"/>
      <protection locked="0"/>
    </xf>
    <xf numFmtId="4" fontId="13" fillId="18" borderId="10" xfId="0" applyNumberFormat="1" applyFont="1" applyFill="1" applyBorder="1" applyAlignment="1" applyProtection="1">
      <alignment vertical="center" wrapText="1"/>
      <protection locked="0"/>
    </xf>
    <xf numFmtId="4" fontId="13" fillId="18" borderId="13" xfId="0" applyNumberFormat="1" applyFont="1" applyFill="1" applyBorder="1" applyAlignment="1" applyProtection="1">
      <alignment vertical="center" wrapText="1"/>
      <protection locked="0"/>
    </xf>
    <xf numFmtId="4" fontId="13" fillId="18" borderId="18" xfId="0" applyNumberFormat="1" applyFont="1" applyFill="1" applyBorder="1" applyAlignment="1" applyProtection="1">
      <alignment vertical="center" wrapText="1"/>
      <protection locked="0"/>
    </xf>
    <xf numFmtId="49" fontId="13" fillId="18" borderId="43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44" xfId="0" applyNumberFormat="1" applyFont="1" applyFill="1" applyBorder="1" applyAlignment="1" applyProtection="1">
      <alignment horizontal="left" vertical="center" wrapText="1"/>
      <protection locked="0"/>
    </xf>
    <xf numFmtId="49" fontId="13" fillId="20" borderId="15" xfId="0" applyNumberFormat="1" applyFont="1" applyFill="1" applyBorder="1" applyAlignment="1" applyProtection="1">
      <alignment horizontal="left" vertical="center" wrapText="1"/>
      <protection locked="0"/>
    </xf>
    <xf numFmtId="4" fontId="13" fillId="20" borderId="31" xfId="0" applyNumberFormat="1" applyFont="1" applyFill="1" applyBorder="1" applyAlignment="1" applyProtection="1">
      <alignment vertical="center" wrapText="1"/>
      <protection locked="0"/>
    </xf>
    <xf numFmtId="49" fontId="13" fillId="18" borderId="0" xfId="0" applyNumberFormat="1" applyFont="1" applyFill="1" applyBorder="1" applyAlignment="1" applyProtection="1">
      <alignment horizontal="left" vertical="center" wrapText="1"/>
      <protection locked="0"/>
    </xf>
    <xf numFmtId="49" fontId="13" fillId="18" borderId="45" xfId="0" applyNumberFormat="1" applyFont="1" applyFill="1" applyBorder="1" applyAlignment="1" applyProtection="1">
      <alignment horizontal="left" vertical="center" wrapText="1"/>
      <protection locked="0"/>
    </xf>
    <xf numFmtId="49" fontId="7" fillId="18" borderId="15" xfId="0" applyNumberFormat="1" applyFont="1" applyFill="1" applyBorder="1" applyAlignment="1" applyProtection="1">
      <alignment vertical="center" wrapText="1"/>
      <protection locked="0"/>
    </xf>
    <xf numFmtId="49" fontId="6" fillId="18" borderId="32" xfId="0" applyNumberFormat="1" applyFont="1" applyFill="1" applyBorder="1" applyAlignment="1" applyProtection="1">
      <alignment vertical="center"/>
      <protection locked="0"/>
    </xf>
    <xf numFmtId="49" fontId="6" fillId="18" borderId="33" xfId="0" applyNumberFormat="1" applyFont="1" applyFill="1" applyBorder="1" applyAlignment="1" applyProtection="1">
      <alignment vertical="center"/>
      <protection locked="0"/>
    </xf>
    <xf numFmtId="49" fontId="6" fillId="18" borderId="26" xfId="0" applyNumberFormat="1" applyFont="1" applyFill="1" applyBorder="1" applyAlignment="1" applyProtection="1">
      <alignment vertical="center" wrapText="1"/>
      <protection locked="0"/>
    </xf>
    <xf numFmtId="4" fontId="14" fillId="18" borderId="29" xfId="0" applyNumberFormat="1" applyFont="1" applyFill="1" applyBorder="1" applyAlignment="1" applyProtection="1">
      <alignment horizontal="right" vertical="center" wrapText="1"/>
      <protection locked="0"/>
    </xf>
    <xf numFmtId="0" fontId="9" fillId="10" borderId="10" xfId="0" applyNumberFormat="1" applyFont="1" applyFill="1" applyBorder="1" applyAlignment="1" applyProtection="1">
      <alignment horizontal="left" vertical="center"/>
      <protection locked="0"/>
    </xf>
    <xf numFmtId="49" fontId="10" fillId="19" borderId="16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17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17" xfId="0" applyNumberFormat="1" applyFont="1" applyFill="1" applyBorder="1" applyAlignment="1" applyProtection="1">
      <alignment horizontal="left" vertical="center" wrapText="1"/>
      <protection locked="0"/>
    </xf>
    <xf numFmtId="4" fontId="10" fillId="19" borderId="18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46" xfId="0" applyNumberFormat="1" applyFont="1" applyFill="1" applyBorder="1" applyAlignment="1" applyProtection="1">
      <alignment horizontal="left" vertical="center"/>
      <protection locked="0"/>
    </xf>
    <xf numFmtId="49" fontId="12" fillId="18" borderId="19" xfId="0" applyNumberFormat="1" applyFont="1" applyFill="1" applyBorder="1" applyAlignment="1" applyProtection="1">
      <alignment horizontal="center" vertical="center" wrapText="1"/>
      <protection locked="0"/>
    </xf>
    <xf numFmtId="49" fontId="13" fillId="20" borderId="17" xfId="0" applyNumberFormat="1" applyFont="1" applyFill="1" applyBorder="1" applyAlignment="1" applyProtection="1">
      <alignment horizontal="center" vertical="center" wrapText="1"/>
      <protection locked="0"/>
    </xf>
    <xf numFmtId="49" fontId="12" fillId="20" borderId="17" xfId="0" applyNumberFormat="1" applyFont="1" applyFill="1" applyBorder="1" applyAlignment="1" applyProtection="1">
      <alignment horizontal="center" vertical="center" wrapText="1"/>
      <protection locked="0"/>
    </xf>
    <xf numFmtId="49" fontId="13" fillId="20" borderId="17" xfId="0" applyNumberFormat="1" applyFont="1" applyFill="1" applyBorder="1" applyAlignment="1" applyProtection="1">
      <alignment horizontal="left" vertical="center" wrapText="1"/>
      <protection locked="0"/>
    </xf>
    <xf numFmtId="4" fontId="13" fillId="20" borderId="18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23" xfId="0" applyNumberFormat="1" applyFont="1" applyFill="1" applyBorder="1" applyAlignment="1" applyProtection="1">
      <alignment horizontal="left" vertical="center"/>
      <protection locked="0"/>
    </xf>
    <xf numFmtId="49" fontId="13" fillId="18" borderId="19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41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17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17" xfId="0" applyNumberFormat="1" applyFont="1" applyFill="1" applyBorder="1" applyAlignment="1" applyProtection="1">
      <alignment horizontal="left" vertical="center" wrapText="1"/>
      <protection locked="0"/>
    </xf>
    <xf numFmtId="4" fontId="13" fillId="18" borderId="18" xfId="0" applyNumberFormat="1" applyFont="1" applyFill="1" applyBorder="1" applyAlignment="1" applyProtection="1">
      <alignment horizontal="right" vertical="center" wrapText="1"/>
      <protection locked="0"/>
    </xf>
    <xf numFmtId="4" fontId="13" fillId="18" borderId="31" xfId="0" applyNumberFormat="1" applyFont="1" applyFill="1" applyBorder="1" applyAlignment="1" applyProtection="1">
      <alignment horizontal="right" vertical="center" wrapText="1"/>
      <protection locked="0"/>
    </xf>
    <xf numFmtId="4" fontId="13" fillId="18" borderId="39" xfId="0" applyNumberFormat="1" applyFont="1" applyFill="1" applyBorder="1" applyAlignment="1" applyProtection="1">
      <alignment vertical="center" wrapText="1"/>
      <protection locked="0"/>
    </xf>
    <xf numFmtId="49" fontId="7" fillId="18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18" borderId="10" xfId="0" applyNumberFormat="1" applyFont="1" applyFill="1" applyBorder="1" applyAlignment="1" applyProtection="1">
      <alignment horizontal="center" vertical="center"/>
      <protection locked="0"/>
    </xf>
    <xf numFmtId="49" fontId="6" fillId="18" borderId="32" xfId="0" applyNumberFormat="1" applyFont="1" applyFill="1" applyBorder="1" applyAlignment="1" applyProtection="1">
      <alignment horizontal="center" vertical="center"/>
      <protection locked="0"/>
    </xf>
    <xf numFmtId="49" fontId="7" fillId="18" borderId="0" xfId="0" applyNumberFormat="1" applyFont="1" applyFill="1" applyBorder="1" applyAlignment="1" applyProtection="1">
      <alignment horizontal="left" wrapText="1"/>
      <protection locked="0"/>
    </xf>
    <xf numFmtId="49" fontId="7" fillId="18" borderId="0" xfId="0" applyNumberFormat="1" applyFont="1" applyFill="1" applyBorder="1" applyAlignment="1" applyProtection="1">
      <alignment horizontal="center" vertical="top" wrapText="1"/>
      <protection locked="0"/>
    </xf>
    <xf numFmtId="49" fontId="7" fillId="18" borderId="38" xfId="0" applyNumberFormat="1" applyFont="1" applyFill="1" applyBorder="1" applyAlignment="1" applyProtection="1">
      <alignment horizontal="left" wrapText="1"/>
      <protection locked="0"/>
    </xf>
    <xf numFmtId="49" fontId="7" fillId="18" borderId="28" xfId="0" applyNumberFormat="1" applyFont="1" applyFill="1" applyBorder="1" applyAlignment="1" applyProtection="1">
      <alignment horizontal="left" wrapText="1"/>
      <protection locked="0"/>
    </xf>
    <xf numFmtId="49" fontId="7" fillId="18" borderId="38" xfId="0" applyNumberFormat="1" applyFont="1" applyFill="1" applyBorder="1" applyAlignment="1" applyProtection="1">
      <alignment horizontal="center" vertical="top" wrapText="1"/>
      <protection locked="0"/>
    </xf>
    <xf numFmtId="49" fontId="7" fillId="18" borderId="28" xfId="0" applyNumberFormat="1" applyFont="1" applyFill="1" applyBorder="1" applyAlignment="1" applyProtection="1">
      <alignment horizontal="center" vertical="top" wrapText="1"/>
      <protection locked="0"/>
    </xf>
    <xf numFmtId="0" fontId="6" fillId="0" borderId="47" xfId="0" applyNumberFormat="1" applyFont="1" applyFill="1" applyBorder="1" applyAlignment="1" applyProtection="1">
      <alignment horizontal="left"/>
      <protection locked="0"/>
    </xf>
    <xf numFmtId="0" fontId="6" fillId="0" borderId="48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4" fontId="33" fillId="18" borderId="49" xfId="0" applyNumberFormat="1" applyFont="1" applyFill="1" applyBorder="1" applyAlignment="1" applyProtection="1">
      <alignment horizontal="right" vertical="center" wrapText="1"/>
      <protection locked="0"/>
    </xf>
    <xf numFmtId="4" fontId="33" fillId="20" borderId="18" xfId="0" applyNumberFormat="1" applyFont="1" applyFill="1" applyBorder="1" applyAlignment="1" applyProtection="1">
      <alignment horizontal="right" vertical="center" wrapText="1"/>
      <protection locked="0"/>
    </xf>
    <xf numFmtId="4" fontId="33" fillId="18" borderId="18" xfId="0" applyNumberFormat="1" applyFont="1" applyFill="1" applyBorder="1" applyAlignment="1" applyProtection="1">
      <alignment horizontal="right" vertical="center" wrapText="1"/>
      <protection locked="0"/>
    </xf>
    <xf numFmtId="4" fontId="33" fillId="20" borderId="49" xfId="0" applyNumberFormat="1" applyFont="1" applyFill="1" applyBorder="1" applyAlignment="1" applyProtection="1">
      <alignment horizontal="right" vertical="center" wrapText="1"/>
      <protection locked="0"/>
    </xf>
    <xf numFmtId="4" fontId="13" fillId="18" borderId="31" xfId="0" applyNumberFormat="1" applyFont="1" applyFill="1" applyBorder="1" applyAlignment="1" applyProtection="1">
      <alignment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showGridLines="0" tabSelected="1" zoomScalePageLayoutView="0" workbookViewId="0" topLeftCell="A111">
      <selection activeCell="A1" sqref="A1:F123"/>
    </sheetView>
  </sheetViews>
  <sheetFormatPr defaultColWidth="9.33203125" defaultRowHeight="12.75"/>
  <cols>
    <col min="1" max="1" width="5.83203125" style="1" customWidth="1"/>
    <col min="2" max="2" width="7.83203125" style="1" customWidth="1"/>
    <col min="3" max="4" width="9.83203125" style="1" customWidth="1"/>
    <col min="5" max="5" width="40.83203125" style="1" customWidth="1"/>
    <col min="6" max="6" width="17.33203125" style="1" customWidth="1"/>
    <col min="7" max="8" width="9.33203125" style="1" customWidth="1"/>
    <col min="9" max="9" width="11.83203125" style="2" bestFit="1" customWidth="1"/>
    <col min="10" max="16384" width="9.33203125" style="1" customWidth="1"/>
  </cols>
  <sheetData>
    <row r="1" spans="2:6" ht="16.5" customHeight="1">
      <c r="B1" s="128" t="s">
        <v>51</v>
      </c>
      <c r="C1" s="128"/>
      <c r="D1" s="128"/>
      <c r="E1" s="128"/>
      <c r="F1" s="128"/>
    </row>
    <row r="2" spans="2:6" ht="16.5" customHeight="1">
      <c r="B2" s="128" t="s">
        <v>100</v>
      </c>
      <c r="C2" s="128"/>
      <c r="D2" s="128"/>
      <c r="E2" s="128"/>
      <c r="F2" s="128"/>
    </row>
    <row r="3" spans="2:6" ht="16.5" customHeight="1">
      <c r="B3" s="128" t="s">
        <v>101</v>
      </c>
      <c r="C3" s="128"/>
      <c r="D3" s="128"/>
      <c r="E3" s="128"/>
      <c r="F3" s="128"/>
    </row>
    <row r="4" spans="1:6" ht="68.25" customHeight="1">
      <c r="A4" s="117" t="s">
        <v>71</v>
      </c>
      <c r="B4" s="117"/>
      <c r="C4" s="117"/>
      <c r="D4" s="117"/>
      <c r="E4" s="117"/>
      <c r="F4" s="117"/>
    </row>
    <row r="5" spans="1:6" ht="17.25" customHeight="1">
      <c r="A5" s="117" t="s">
        <v>87</v>
      </c>
      <c r="B5" s="117"/>
      <c r="C5" s="117"/>
      <c r="D5" s="117"/>
      <c r="E5" s="117"/>
      <c r="F5" s="117"/>
    </row>
    <row r="6" spans="1:6" ht="43.5" customHeight="1">
      <c r="A6" s="120" t="s">
        <v>72</v>
      </c>
      <c r="B6" s="120"/>
      <c r="C6" s="120"/>
      <c r="D6" s="120"/>
      <c r="E6" s="120"/>
      <c r="F6" s="120"/>
    </row>
    <row r="7" spans="1:6" ht="27.75" customHeight="1">
      <c r="A7" s="121" t="s">
        <v>28</v>
      </c>
      <c r="B7" s="121"/>
      <c r="C7" s="121"/>
      <c r="D7" s="121"/>
      <c r="E7" s="121"/>
      <c r="F7" s="121"/>
    </row>
    <row r="8" spans="1:9" s="7" customFormat="1" ht="24" customHeight="1">
      <c r="A8" s="3" t="s">
        <v>19</v>
      </c>
      <c r="B8" s="4" t="s">
        <v>0</v>
      </c>
      <c r="C8" s="5" t="s">
        <v>1</v>
      </c>
      <c r="D8" s="5" t="s">
        <v>2</v>
      </c>
      <c r="E8" s="5" t="s">
        <v>20</v>
      </c>
      <c r="F8" s="6" t="s">
        <v>21</v>
      </c>
      <c r="I8" s="8"/>
    </row>
    <row r="9" spans="1:9" s="7" customFormat="1" ht="24" customHeight="1">
      <c r="A9" s="98" t="s">
        <v>22</v>
      </c>
      <c r="B9" s="99" t="s">
        <v>90</v>
      </c>
      <c r="C9" s="100"/>
      <c r="D9" s="100"/>
      <c r="E9" s="101" t="s">
        <v>92</v>
      </c>
      <c r="F9" s="102">
        <f>SUM(F10)</f>
        <v>56009.82</v>
      </c>
      <c r="I9" s="8"/>
    </row>
    <row r="10" spans="1:9" s="7" customFormat="1" ht="24" customHeight="1">
      <c r="A10" s="103"/>
      <c r="B10" s="104"/>
      <c r="C10" s="105" t="s">
        <v>91</v>
      </c>
      <c r="D10" s="106"/>
      <c r="E10" s="107" t="s">
        <v>12</v>
      </c>
      <c r="F10" s="108">
        <f>SUM(F11)</f>
        <v>56009.82</v>
      </c>
      <c r="I10" s="8"/>
    </row>
    <row r="11" spans="1:9" s="7" customFormat="1" ht="56.25">
      <c r="A11" s="109"/>
      <c r="B11" s="110"/>
      <c r="C11" s="111"/>
      <c r="D11" s="112" t="s">
        <v>7</v>
      </c>
      <c r="E11" s="113" t="s">
        <v>85</v>
      </c>
      <c r="F11" s="114">
        <v>56009.82</v>
      </c>
      <c r="I11" s="8"/>
    </row>
    <row r="12" spans="1:6" ht="16.5" customHeight="1">
      <c r="A12" s="98" t="s">
        <v>23</v>
      </c>
      <c r="B12" s="99" t="s">
        <v>3</v>
      </c>
      <c r="C12" s="100"/>
      <c r="D12" s="100"/>
      <c r="E12" s="101" t="s">
        <v>4</v>
      </c>
      <c r="F12" s="102">
        <f>SUM(F13)</f>
        <v>63776</v>
      </c>
    </row>
    <row r="13" spans="1:6" ht="16.5" customHeight="1">
      <c r="A13" s="103"/>
      <c r="B13" s="104"/>
      <c r="C13" s="105" t="s">
        <v>5</v>
      </c>
      <c r="D13" s="106"/>
      <c r="E13" s="107" t="s">
        <v>6</v>
      </c>
      <c r="F13" s="108">
        <f>SUM(F14)</f>
        <v>63776</v>
      </c>
    </row>
    <row r="14" spans="1:6" ht="56.25">
      <c r="A14" s="109"/>
      <c r="B14" s="110"/>
      <c r="C14" s="111"/>
      <c r="D14" s="112" t="s">
        <v>7</v>
      </c>
      <c r="E14" s="113" t="s">
        <v>85</v>
      </c>
      <c r="F14" s="114">
        <v>63776</v>
      </c>
    </row>
    <row r="15" spans="1:6" ht="33.75">
      <c r="A15" s="98" t="s">
        <v>24</v>
      </c>
      <c r="B15" s="99" t="s">
        <v>8</v>
      </c>
      <c r="C15" s="100"/>
      <c r="D15" s="100"/>
      <c r="E15" s="101" t="s">
        <v>9</v>
      </c>
      <c r="F15" s="102">
        <f>SUM(F16,F18)</f>
        <v>3730</v>
      </c>
    </row>
    <row r="16" spans="1:6" ht="27" customHeight="1">
      <c r="A16" s="103"/>
      <c r="B16" s="104"/>
      <c r="C16" s="105" t="s">
        <v>10</v>
      </c>
      <c r="D16" s="106"/>
      <c r="E16" s="107" t="s">
        <v>11</v>
      </c>
      <c r="F16" s="108">
        <f>SUM(F17)</f>
        <v>3500</v>
      </c>
    </row>
    <row r="17" spans="1:6" ht="56.25">
      <c r="A17" s="109"/>
      <c r="B17" s="110"/>
      <c r="C17" s="111"/>
      <c r="D17" s="112" t="s">
        <v>7</v>
      </c>
      <c r="E17" s="113" t="s">
        <v>85</v>
      </c>
      <c r="F17" s="114">
        <v>3500</v>
      </c>
    </row>
    <row r="18" spans="1:6" ht="45">
      <c r="A18" s="109"/>
      <c r="B18" s="9"/>
      <c r="C18" s="105" t="s">
        <v>94</v>
      </c>
      <c r="D18" s="106"/>
      <c r="E18" s="107" t="s">
        <v>95</v>
      </c>
      <c r="F18" s="108">
        <f>SUM(F19)</f>
        <v>230</v>
      </c>
    </row>
    <row r="19" spans="1:6" ht="56.25">
      <c r="A19" s="10"/>
      <c r="B19" s="9"/>
      <c r="C19" s="111"/>
      <c r="D19" s="112" t="s">
        <v>7</v>
      </c>
      <c r="E19" s="113" t="s">
        <v>85</v>
      </c>
      <c r="F19" s="114">
        <v>230</v>
      </c>
    </row>
    <row r="20" spans="1:6" ht="16.5" customHeight="1">
      <c r="A20" s="98" t="s">
        <v>25</v>
      </c>
      <c r="B20" s="11" t="s">
        <v>58</v>
      </c>
      <c r="C20" s="12"/>
      <c r="D20" s="100"/>
      <c r="E20" s="101" t="s">
        <v>59</v>
      </c>
      <c r="F20" s="102">
        <f>SUM(F21)</f>
        <v>300</v>
      </c>
    </row>
    <row r="21" spans="1:6" ht="16.5" customHeight="1">
      <c r="A21" s="109"/>
      <c r="B21" s="13"/>
      <c r="C21" s="14" t="s">
        <v>60</v>
      </c>
      <c r="D21" s="15"/>
      <c r="E21" s="16" t="s">
        <v>61</v>
      </c>
      <c r="F21" s="17">
        <f>SUM(F22)</f>
        <v>300</v>
      </c>
    </row>
    <row r="22" spans="1:6" ht="56.25">
      <c r="A22" s="10"/>
      <c r="B22" s="18"/>
      <c r="C22" s="19"/>
      <c r="D22" s="20" t="s">
        <v>7</v>
      </c>
      <c r="E22" s="113" t="s">
        <v>85</v>
      </c>
      <c r="F22" s="21">
        <v>300</v>
      </c>
    </row>
    <row r="23" spans="1:6" ht="16.5" customHeight="1">
      <c r="A23" s="98" t="s">
        <v>62</v>
      </c>
      <c r="B23" s="99" t="s">
        <v>13</v>
      </c>
      <c r="C23" s="100"/>
      <c r="D23" s="100"/>
      <c r="E23" s="101" t="s">
        <v>14</v>
      </c>
      <c r="F23" s="102">
        <f>SUM(F24)</f>
        <v>590</v>
      </c>
    </row>
    <row r="24" spans="1:6" ht="16.5" customHeight="1">
      <c r="A24" s="109"/>
      <c r="B24" s="104"/>
      <c r="C24" s="105" t="s">
        <v>15</v>
      </c>
      <c r="D24" s="106"/>
      <c r="E24" s="107" t="s">
        <v>12</v>
      </c>
      <c r="F24" s="108">
        <f>SUM(F25)</f>
        <v>590</v>
      </c>
    </row>
    <row r="25" spans="1:6" ht="56.25">
      <c r="A25" s="10"/>
      <c r="B25" s="110"/>
      <c r="C25" s="111"/>
      <c r="D25" s="112" t="s">
        <v>7</v>
      </c>
      <c r="E25" s="113" t="s">
        <v>85</v>
      </c>
      <c r="F25" s="114">
        <v>590</v>
      </c>
    </row>
    <row r="26" spans="1:6" ht="16.5" customHeight="1">
      <c r="A26" s="98" t="s">
        <v>73</v>
      </c>
      <c r="B26" s="99" t="s">
        <v>16</v>
      </c>
      <c r="C26" s="100"/>
      <c r="D26" s="100"/>
      <c r="E26" s="101" t="s">
        <v>17</v>
      </c>
      <c r="F26" s="102">
        <f>SUM(F27,F29)</f>
        <v>16610.48</v>
      </c>
    </row>
    <row r="27" spans="1:6" ht="67.5">
      <c r="A27" s="109"/>
      <c r="B27" s="104"/>
      <c r="C27" s="105" t="s">
        <v>18</v>
      </c>
      <c r="D27" s="106"/>
      <c r="E27" s="107" t="s">
        <v>27</v>
      </c>
      <c r="F27" s="108">
        <f>SUM(F28)</f>
        <v>14826</v>
      </c>
    </row>
    <row r="28" spans="1:6" ht="56.25">
      <c r="A28" s="109"/>
      <c r="B28" s="22"/>
      <c r="C28" s="111"/>
      <c r="D28" s="23" t="s">
        <v>7</v>
      </c>
      <c r="E28" s="113" t="s">
        <v>85</v>
      </c>
      <c r="F28" s="114">
        <v>14826</v>
      </c>
    </row>
    <row r="29" spans="1:6" ht="16.5" customHeight="1">
      <c r="A29" s="109"/>
      <c r="B29" s="24"/>
      <c r="C29" s="25" t="s">
        <v>63</v>
      </c>
      <c r="D29" s="25"/>
      <c r="E29" s="26" t="s">
        <v>64</v>
      </c>
      <c r="F29" s="132">
        <f>SUM(F30)</f>
        <v>1784.48</v>
      </c>
    </row>
    <row r="30" spans="1:6" ht="56.25">
      <c r="A30" s="10"/>
      <c r="B30" s="27"/>
      <c r="C30" s="28"/>
      <c r="D30" s="28" t="s">
        <v>7</v>
      </c>
      <c r="E30" s="113" t="s">
        <v>85</v>
      </c>
      <c r="F30" s="129">
        <v>1784.48</v>
      </c>
    </row>
    <row r="31" spans="1:6" ht="16.5" customHeight="1">
      <c r="A31" s="98" t="s">
        <v>93</v>
      </c>
      <c r="B31" s="99" t="s">
        <v>74</v>
      </c>
      <c r="C31" s="100"/>
      <c r="D31" s="100"/>
      <c r="E31" s="101" t="s">
        <v>75</v>
      </c>
      <c r="F31" s="102">
        <f>SUM(F32,F34,F36)</f>
        <v>7445974</v>
      </c>
    </row>
    <row r="32" spans="1:6" ht="16.5" customHeight="1">
      <c r="A32" s="109"/>
      <c r="B32" s="104"/>
      <c r="C32" s="105" t="s">
        <v>77</v>
      </c>
      <c r="D32" s="106"/>
      <c r="E32" s="107" t="s">
        <v>79</v>
      </c>
      <c r="F32" s="108">
        <f>SUM(F33)</f>
        <v>4718315</v>
      </c>
    </row>
    <row r="33" spans="1:6" ht="85.5" customHeight="1">
      <c r="A33" s="109"/>
      <c r="B33" s="110"/>
      <c r="C33" s="111"/>
      <c r="D33" s="112" t="s">
        <v>78</v>
      </c>
      <c r="E33" s="113" t="s">
        <v>86</v>
      </c>
      <c r="F33" s="114">
        <v>4718315</v>
      </c>
    </row>
    <row r="34" spans="1:6" ht="63.75" customHeight="1">
      <c r="A34" s="109"/>
      <c r="B34" s="104"/>
      <c r="C34" s="29" t="s">
        <v>76</v>
      </c>
      <c r="D34" s="30"/>
      <c r="E34" s="31" t="s">
        <v>26</v>
      </c>
      <c r="F34" s="108">
        <f>SUM(F35)</f>
        <v>2727551</v>
      </c>
    </row>
    <row r="35" spans="1:6" ht="56.25">
      <c r="A35" s="109"/>
      <c r="B35" s="9"/>
      <c r="C35" s="32"/>
      <c r="D35" s="33" t="s">
        <v>7</v>
      </c>
      <c r="E35" s="34" t="s">
        <v>85</v>
      </c>
      <c r="F35" s="35">
        <v>2727551</v>
      </c>
    </row>
    <row r="36" spans="1:6" ht="12.75">
      <c r="A36" s="109"/>
      <c r="B36" s="36"/>
      <c r="C36" s="37" t="s">
        <v>88</v>
      </c>
      <c r="D36" s="38"/>
      <c r="E36" s="39" t="s">
        <v>89</v>
      </c>
      <c r="F36" s="40">
        <f>SUM(F37)</f>
        <v>108</v>
      </c>
    </row>
    <row r="37" spans="1:6" ht="56.25">
      <c r="A37" s="10"/>
      <c r="B37" s="41"/>
      <c r="C37" s="41"/>
      <c r="D37" s="33" t="s">
        <v>7</v>
      </c>
      <c r="E37" s="34" t="s">
        <v>85</v>
      </c>
      <c r="F37" s="115">
        <v>108</v>
      </c>
    </row>
    <row r="38" spans="1:9" s="46" customFormat="1" ht="34.5" customHeight="1">
      <c r="A38" s="42"/>
      <c r="B38" s="43"/>
      <c r="C38" s="43"/>
      <c r="D38" s="43"/>
      <c r="E38" s="44" t="s">
        <v>29</v>
      </c>
      <c r="F38" s="45">
        <f>SUM(F12,F15,F20,F23,F31,F26,F9)</f>
        <v>7586990.300000001</v>
      </c>
      <c r="I38" s="47"/>
    </row>
    <row r="39" spans="1:6" ht="15.75" customHeight="1">
      <c r="A39" s="48"/>
      <c r="B39" s="49"/>
      <c r="C39" s="49"/>
      <c r="D39" s="49"/>
      <c r="E39" s="50" t="s">
        <v>30</v>
      </c>
      <c r="F39" s="51"/>
    </row>
    <row r="40" spans="1:6" ht="34.5" customHeight="1">
      <c r="A40" s="48"/>
      <c r="B40" s="49"/>
      <c r="C40" s="49"/>
      <c r="D40" s="49"/>
      <c r="E40" s="52" t="s">
        <v>31</v>
      </c>
      <c r="F40" s="51">
        <f>SUM(F12,F20,F23,F31,F26,F9)</f>
        <v>7583260.300000001</v>
      </c>
    </row>
    <row r="41" spans="1:6" ht="50.25" customHeight="1">
      <c r="A41" s="53"/>
      <c r="B41" s="54"/>
      <c r="C41" s="54"/>
      <c r="D41" s="54"/>
      <c r="E41" s="55" t="s">
        <v>32</v>
      </c>
      <c r="F41" s="51">
        <f>SUM(F15)</f>
        <v>3730</v>
      </c>
    </row>
    <row r="42" spans="1:6" ht="21.75" customHeight="1">
      <c r="A42" s="56"/>
      <c r="B42" s="126"/>
      <c r="C42" s="126"/>
      <c r="D42" s="126"/>
      <c r="E42" s="126"/>
      <c r="F42" s="127"/>
    </row>
    <row r="43" spans="1:6" ht="43.5" customHeight="1">
      <c r="A43" s="122" t="s">
        <v>80</v>
      </c>
      <c r="B43" s="120"/>
      <c r="C43" s="120"/>
      <c r="D43" s="120"/>
      <c r="E43" s="120"/>
      <c r="F43" s="123"/>
    </row>
    <row r="44" spans="1:6" ht="27.75" customHeight="1">
      <c r="A44" s="124" t="s">
        <v>28</v>
      </c>
      <c r="B44" s="121"/>
      <c r="C44" s="121"/>
      <c r="D44" s="121"/>
      <c r="E44" s="121"/>
      <c r="F44" s="125"/>
    </row>
    <row r="45" spans="1:6" ht="24" customHeight="1">
      <c r="A45" s="3" t="s">
        <v>19</v>
      </c>
      <c r="B45" s="57" t="s">
        <v>0</v>
      </c>
      <c r="C45" s="58" t="s">
        <v>1</v>
      </c>
      <c r="D45" s="58" t="s">
        <v>2</v>
      </c>
      <c r="E45" s="58" t="s">
        <v>20</v>
      </c>
      <c r="F45" s="59" t="s">
        <v>21</v>
      </c>
    </row>
    <row r="46" spans="1:6" ht="16.5" customHeight="1">
      <c r="A46" s="98" t="s">
        <v>22</v>
      </c>
      <c r="B46" s="99" t="s">
        <v>90</v>
      </c>
      <c r="C46" s="100"/>
      <c r="D46" s="100"/>
      <c r="E46" s="101" t="s">
        <v>92</v>
      </c>
      <c r="F46" s="102">
        <f>SUM(F47)</f>
        <v>56009.82</v>
      </c>
    </row>
    <row r="47" spans="1:6" ht="16.5" customHeight="1">
      <c r="A47" s="103"/>
      <c r="B47" s="104"/>
      <c r="C47" s="105" t="s">
        <v>91</v>
      </c>
      <c r="D47" s="106"/>
      <c r="E47" s="107" t="s">
        <v>12</v>
      </c>
      <c r="F47" s="108">
        <f>SUM(F48:F52)</f>
        <v>56009.82</v>
      </c>
    </row>
    <row r="48" spans="1:6" ht="16.5" customHeight="1">
      <c r="A48" s="109"/>
      <c r="B48" s="110"/>
      <c r="C48" s="111"/>
      <c r="D48" s="112" t="s">
        <v>33</v>
      </c>
      <c r="E48" s="113" t="s">
        <v>34</v>
      </c>
      <c r="F48" s="114">
        <v>700</v>
      </c>
    </row>
    <row r="49" spans="1:6" ht="16.5" customHeight="1">
      <c r="A49" s="109"/>
      <c r="B49" s="110"/>
      <c r="C49" s="111"/>
      <c r="D49" s="112" t="s">
        <v>39</v>
      </c>
      <c r="E49" s="113" t="s">
        <v>40</v>
      </c>
      <c r="F49" s="114">
        <v>72.23</v>
      </c>
    </row>
    <row r="50" spans="1:6" ht="16.5" customHeight="1">
      <c r="A50" s="109"/>
      <c r="B50" s="110"/>
      <c r="C50" s="111"/>
      <c r="D50" s="112" t="s">
        <v>41</v>
      </c>
      <c r="E50" s="113" t="s">
        <v>42</v>
      </c>
      <c r="F50" s="114">
        <v>246</v>
      </c>
    </row>
    <row r="51" spans="1:6" ht="16.5" customHeight="1">
      <c r="A51" s="109"/>
      <c r="B51" s="110"/>
      <c r="C51" s="111"/>
      <c r="D51" s="112" t="s">
        <v>96</v>
      </c>
      <c r="E51" s="113" t="s">
        <v>97</v>
      </c>
      <c r="F51" s="114">
        <v>80</v>
      </c>
    </row>
    <row r="52" spans="1:6" ht="16.5" customHeight="1">
      <c r="A52" s="109"/>
      <c r="B52" s="110"/>
      <c r="C52" s="111"/>
      <c r="D52" s="112" t="s">
        <v>98</v>
      </c>
      <c r="E52" s="113" t="s">
        <v>99</v>
      </c>
      <c r="F52" s="114">
        <v>54911.59</v>
      </c>
    </row>
    <row r="53" spans="1:6" ht="16.5" customHeight="1">
      <c r="A53" s="98" t="s">
        <v>23</v>
      </c>
      <c r="B53" s="99" t="s">
        <v>3</v>
      </c>
      <c r="C53" s="100"/>
      <c r="D53" s="100"/>
      <c r="E53" s="101" t="s">
        <v>4</v>
      </c>
      <c r="F53" s="102">
        <f>SUM(F54)</f>
        <v>63775.99999999999</v>
      </c>
    </row>
    <row r="54" spans="1:6" ht="16.5" customHeight="1">
      <c r="A54" s="103"/>
      <c r="B54" s="104"/>
      <c r="C54" s="105" t="s">
        <v>5</v>
      </c>
      <c r="D54" s="106"/>
      <c r="E54" s="107" t="s">
        <v>6</v>
      </c>
      <c r="F54" s="108">
        <f>SUM(F55:F58)</f>
        <v>63775.99999999999</v>
      </c>
    </row>
    <row r="55" spans="1:9" ht="16.5" customHeight="1">
      <c r="A55" s="109"/>
      <c r="B55" s="110"/>
      <c r="C55" s="111"/>
      <c r="D55" s="112" t="s">
        <v>33</v>
      </c>
      <c r="E55" s="113" t="s">
        <v>34</v>
      </c>
      <c r="F55" s="114">
        <v>52917.92</v>
      </c>
      <c r="I55" s="60">
        <f>SUM(F55:F57)</f>
        <v>63310.99999999999</v>
      </c>
    </row>
    <row r="56" spans="1:6" ht="16.5" customHeight="1">
      <c r="A56" s="109"/>
      <c r="B56" s="110"/>
      <c r="C56" s="111"/>
      <c r="D56" s="112" t="s">
        <v>35</v>
      </c>
      <c r="E56" s="113" t="s">
        <v>36</v>
      </c>
      <c r="F56" s="114">
        <v>9096.59</v>
      </c>
    </row>
    <row r="57" spans="1:6" ht="16.5" customHeight="1">
      <c r="A57" s="109"/>
      <c r="B57" s="110"/>
      <c r="C57" s="111"/>
      <c r="D57" s="112" t="s">
        <v>37</v>
      </c>
      <c r="E57" s="113" t="s">
        <v>38</v>
      </c>
      <c r="F57" s="114">
        <v>1296.49</v>
      </c>
    </row>
    <row r="58" spans="1:9" ht="16.5" customHeight="1">
      <c r="A58" s="109"/>
      <c r="B58" s="110"/>
      <c r="C58" s="111"/>
      <c r="D58" s="112" t="s">
        <v>39</v>
      </c>
      <c r="E58" s="113" t="s">
        <v>40</v>
      </c>
      <c r="F58" s="114">
        <v>465</v>
      </c>
      <c r="I58" s="60">
        <f>SUM(F58:F58)</f>
        <v>465</v>
      </c>
    </row>
    <row r="59" spans="1:6" ht="33.75">
      <c r="A59" s="98" t="s">
        <v>24</v>
      </c>
      <c r="B59" s="99" t="s">
        <v>8</v>
      </c>
      <c r="C59" s="100"/>
      <c r="D59" s="100"/>
      <c r="E59" s="101" t="s">
        <v>9</v>
      </c>
      <c r="F59" s="102">
        <f>SUM(F60,F62)</f>
        <v>3730</v>
      </c>
    </row>
    <row r="60" spans="1:6" ht="22.5">
      <c r="A60" s="103"/>
      <c r="B60" s="104"/>
      <c r="C60" s="105" t="s">
        <v>10</v>
      </c>
      <c r="D60" s="106"/>
      <c r="E60" s="107" t="s">
        <v>11</v>
      </c>
      <c r="F60" s="108">
        <f>SUM(F61)</f>
        <v>3500</v>
      </c>
    </row>
    <row r="61" spans="1:6" ht="16.5" customHeight="1">
      <c r="A61" s="109"/>
      <c r="B61" s="110"/>
      <c r="C61" s="111"/>
      <c r="D61" s="23" t="s">
        <v>39</v>
      </c>
      <c r="E61" s="61" t="s">
        <v>40</v>
      </c>
      <c r="F61" s="115">
        <v>3500</v>
      </c>
    </row>
    <row r="62" spans="1:6" ht="45">
      <c r="A62" s="109"/>
      <c r="B62" s="9"/>
      <c r="C62" s="105" t="s">
        <v>94</v>
      </c>
      <c r="D62" s="106"/>
      <c r="E62" s="107" t="s">
        <v>95</v>
      </c>
      <c r="F62" s="108">
        <f>SUM(F63)</f>
        <v>230</v>
      </c>
    </row>
    <row r="63" spans="1:6" ht="16.5" customHeight="1">
      <c r="A63" s="109"/>
      <c r="B63" s="9"/>
      <c r="C63" s="111"/>
      <c r="D63" s="112" t="s">
        <v>33</v>
      </c>
      <c r="E63" s="113" t="s">
        <v>34</v>
      </c>
      <c r="F63" s="115">
        <v>230</v>
      </c>
    </row>
    <row r="64" spans="1:9" s="64" customFormat="1" ht="16.5" customHeight="1">
      <c r="A64" s="98" t="s">
        <v>25</v>
      </c>
      <c r="B64" s="11" t="s">
        <v>58</v>
      </c>
      <c r="C64" s="11"/>
      <c r="D64" s="11"/>
      <c r="E64" s="62" t="s">
        <v>59</v>
      </c>
      <c r="F64" s="63">
        <f>SUM(F65)</f>
        <v>300</v>
      </c>
      <c r="I64" s="65"/>
    </row>
    <row r="65" spans="1:6" ht="16.5" customHeight="1">
      <c r="A65" s="103"/>
      <c r="B65" s="9"/>
      <c r="C65" s="25" t="s">
        <v>60</v>
      </c>
      <c r="D65" s="25"/>
      <c r="E65" s="26" t="s">
        <v>61</v>
      </c>
      <c r="F65" s="66">
        <f>SUM(F66)</f>
        <v>300</v>
      </c>
    </row>
    <row r="66" spans="1:6" ht="22.5">
      <c r="A66" s="10"/>
      <c r="B66" s="110"/>
      <c r="C66" s="111"/>
      <c r="D66" s="67" t="s">
        <v>47</v>
      </c>
      <c r="E66" s="68" t="s">
        <v>48</v>
      </c>
      <c r="F66" s="69">
        <v>300</v>
      </c>
    </row>
    <row r="67" spans="1:6" ht="16.5" customHeight="1">
      <c r="A67" s="98" t="s">
        <v>62</v>
      </c>
      <c r="B67" s="99" t="s">
        <v>13</v>
      </c>
      <c r="C67" s="100"/>
      <c r="D67" s="70"/>
      <c r="E67" s="101" t="s">
        <v>14</v>
      </c>
      <c r="F67" s="102">
        <f>SUM(F68)</f>
        <v>590</v>
      </c>
    </row>
    <row r="68" spans="1:6" ht="15">
      <c r="A68" s="109"/>
      <c r="B68" s="104"/>
      <c r="C68" s="105" t="s">
        <v>15</v>
      </c>
      <c r="D68" s="106"/>
      <c r="E68" s="107" t="s">
        <v>12</v>
      </c>
      <c r="F68" s="108">
        <f>SUM(F69:F71)</f>
        <v>590</v>
      </c>
    </row>
    <row r="69" spans="1:6" ht="16.5" customHeight="1">
      <c r="A69" s="109"/>
      <c r="B69" s="110"/>
      <c r="C69" s="111"/>
      <c r="D69" s="112" t="s">
        <v>33</v>
      </c>
      <c r="E69" s="113" t="s">
        <v>34</v>
      </c>
      <c r="F69" s="114">
        <v>420</v>
      </c>
    </row>
    <row r="70" spans="1:6" ht="16.5" customHeight="1">
      <c r="A70" s="109"/>
      <c r="B70" s="110"/>
      <c r="C70" s="111"/>
      <c r="D70" s="112" t="s">
        <v>39</v>
      </c>
      <c r="E70" s="113" t="s">
        <v>40</v>
      </c>
      <c r="F70" s="114">
        <v>39</v>
      </c>
    </row>
    <row r="71" spans="1:6" ht="16.5" customHeight="1">
      <c r="A71" s="10"/>
      <c r="B71" s="110"/>
      <c r="C71" s="111"/>
      <c r="D71" s="112" t="s">
        <v>41</v>
      </c>
      <c r="E71" s="113" t="s">
        <v>42</v>
      </c>
      <c r="F71" s="114">
        <v>131</v>
      </c>
    </row>
    <row r="72" spans="1:6" ht="16.5" customHeight="1">
      <c r="A72" s="98" t="s">
        <v>73</v>
      </c>
      <c r="B72" s="99" t="s">
        <v>16</v>
      </c>
      <c r="C72" s="100"/>
      <c r="D72" s="100"/>
      <c r="E72" s="101" t="s">
        <v>17</v>
      </c>
      <c r="F72" s="71">
        <f>SUM(F73,F75)</f>
        <v>16610.48</v>
      </c>
    </row>
    <row r="73" spans="1:6" ht="67.5">
      <c r="A73" s="109"/>
      <c r="B73" s="110"/>
      <c r="C73" s="105" t="s">
        <v>18</v>
      </c>
      <c r="D73" s="106"/>
      <c r="E73" s="107" t="s">
        <v>57</v>
      </c>
      <c r="F73" s="108">
        <f>SUM(F74)</f>
        <v>14826</v>
      </c>
    </row>
    <row r="74" spans="1:6" ht="16.5" customHeight="1">
      <c r="A74" s="109"/>
      <c r="B74" s="110"/>
      <c r="C74" s="72"/>
      <c r="D74" s="112" t="s">
        <v>49</v>
      </c>
      <c r="E74" s="113" t="s">
        <v>50</v>
      </c>
      <c r="F74" s="114">
        <v>14826</v>
      </c>
    </row>
    <row r="75" spans="1:6" ht="16.5" customHeight="1">
      <c r="A75" s="109"/>
      <c r="B75" s="104"/>
      <c r="C75" s="105" t="s">
        <v>63</v>
      </c>
      <c r="D75" s="106"/>
      <c r="E75" s="107" t="s">
        <v>64</v>
      </c>
      <c r="F75" s="130">
        <f>SUM(F76:F77)</f>
        <v>1784.48</v>
      </c>
    </row>
    <row r="76" spans="1:6" ht="16.5" customHeight="1">
      <c r="A76" s="109"/>
      <c r="B76" s="110"/>
      <c r="C76" s="111"/>
      <c r="D76" s="112" t="s">
        <v>43</v>
      </c>
      <c r="E76" s="113" t="s">
        <v>44</v>
      </c>
      <c r="F76" s="131">
        <v>1740.34</v>
      </c>
    </row>
    <row r="77" spans="1:6" ht="16.5" customHeight="1">
      <c r="A77" s="109"/>
      <c r="B77" s="110"/>
      <c r="C77" s="111"/>
      <c r="D77" s="23" t="s">
        <v>41</v>
      </c>
      <c r="E77" s="113" t="s">
        <v>42</v>
      </c>
      <c r="F77" s="131">
        <v>44.14</v>
      </c>
    </row>
    <row r="78" spans="1:6" ht="16.5" customHeight="1">
      <c r="A78" s="98" t="s">
        <v>93</v>
      </c>
      <c r="B78" s="99" t="s">
        <v>74</v>
      </c>
      <c r="C78" s="100"/>
      <c r="D78" s="100"/>
      <c r="E78" s="101" t="s">
        <v>75</v>
      </c>
      <c r="F78" s="71">
        <f>SUM(F79,F88,F117)</f>
        <v>7445974</v>
      </c>
    </row>
    <row r="79" spans="1:6" ht="16.5" customHeight="1">
      <c r="A79" s="73"/>
      <c r="B79" s="74"/>
      <c r="C79" s="105" t="s">
        <v>77</v>
      </c>
      <c r="D79" s="106"/>
      <c r="E79" s="107" t="s">
        <v>79</v>
      </c>
      <c r="F79" s="75">
        <f>SUM(F80:F87)</f>
        <v>4718315</v>
      </c>
    </row>
    <row r="80" spans="1:6" ht="16.5" customHeight="1">
      <c r="A80" s="109"/>
      <c r="B80" s="76"/>
      <c r="C80" s="77"/>
      <c r="D80" s="112" t="s">
        <v>43</v>
      </c>
      <c r="E80" s="113" t="s">
        <v>44</v>
      </c>
      <c r="F80" s="78">
        <v>4639480</v>
      </c>
    </row>
    <row r="81" spans="1:6" ht="16.5" customHeight="1">
      <c r="A81" s="109"/>
      <c r="B81" s="76"/>
      <c r="C81" s="79"/>
      <c r="D81" s="112" t="s">
        <v>33</v>
      </c>
      <c r="E81" s="113" t="s">
        <v>34</v>
      </c>
      <c r="F81" s="78">
        <v>54000</v>
      </c>
    </row>
    <row r="82" spans="1:6" ht="16.5" customHeight="1">
      <c r="A82" s="109"/>
      <c r="B82" s="76"/>
      <c r="C82" s="79"/>
      <c r="D82" s="80" t="s">
        <v>45</v>
      </c>
      <c r="E82" s="81" t="s">
        <v>81</v>
      </c>
      <c r="F82" s="78">
        <v>3300</v>
      </c>
    </row>
    <row r="83" spans="1:6" ht="16.5" customHeight="1">
      <c r="A83" s="109"/>
      <c r="B83" s="76"/>
      <c r="C83" s="79"/>
      <c r="D83" s="112" t="s">
        <v>35</v>
      </c>
      <c r="E83" s="113" t="s">
        <v>36</v>
      </c>
      <c r="F83" s="78">
        <v>9400</v>
      </c>
    </row>
    <row r="84" spans="1:6" ht="16.5" customHeight="1">
      <c r="A84" s="109"/>
      <c r="B84" s="76"/>
      <c r="C84" s="79"/>
      <c r="D84" s="112" t="s">
        <v>37</v>
      </c>
      <c r="E84" s="113" t="s">
        <v>38</v>
      </c>
      <c r="F84" s="78">
        <v>1400</v>
      </c>
    </row>
    <row r="85" spans="1:6" ht="16.5" customHeight="1">
      <c r="A85" s="109"/>
      <c r="B85" s="76"/>
      <c r="C85" s="79"/>
      <c r="D85" s="112" t="s">
        <v>39</v>
      </c>
      <c r="E85" s="113" t="s">
        <v>40</v>
      </c>
      <c r="F85" s="78">
        <v>4735</v>
      </c>
    </row>
    <row r="86" spans="1:6" ht="16.5" customHeight="1">
      <c r="A86" s="109"/>
      <c r="B86" s="76"/>
      <c r="C86" s="79"/>
      <c r="D86" s="112" t="s">
        <v>41</v>
      </c>
      <c r="E86" s="113" t="s">
        <v>42</v>
      </c>
      <c r="F86" s="78">
        <v>5000</v>
      </c>
    </row>
    <row r="87" spans="1:6" ht="26.25" customHeight="1">
      <c r="A87" s="109"/>
      <c r="B87" s="76"/>
      <c r="C87" s="19"/>
      <c r="D87" s="67" t="s">
        <v>47</v>
      </c>
      <c r="E87" s="68" t="s">
        <v>48</v>
      </c>
      <c r="F87" s="78">
        <v>1000</v>
      </c>
    </row>
    <row r="88" spans="1:6" ht="45.75" customHeight="1">
      <c r="A88" s="109"/>
      <c r="B88" s="104"/>
      <c r="C88" s="105" t="s">
        <v>76</v>
      </c>
      <c r="D88" s="106"/>
      <c r="E88" s="107" t="s">
        <v>26</v>
      </c>
      <c r="F88" s="75">
        <f>SUM(F89,F94,F99,F101,F107,F111,F113,F115)</f>
        <v>2727551</v>
      </c>
    </row>
    <row r="89" spans="1:6" ht="16.5" customHeight="1">
      <c r="A89" s="109"/>
      <c r="B89" s="110"/>
      <c r="C89" s="111"/>
      <c r="D89" s="112" t="s">
        <v>43</v>
      </c>
      <c r="E89" s="113" t="s">
        <v>44</v>
      </c>
      <c r="F89" s="82">
        <f>SUM(F90:F93)</f>
        <v>2514179</v>
      </c>
    </row>
    <row r="90" spans="1:6" ht="16.5" customHeight="1">
      <c r="A90" s="109"/>
      <c r="B90" s="110"/>
      <c r="C90" s="111"/>
      <c r="D90" s="112"/>
      <c r="E90" s="83" t="s">
        <v>56</v>
      </c>
      <c r="F90" s="84">
        <v>1727240</v>
      </c>
    </row>
    <row r="91" spans="1:6" ht="16.5" customHeight="1">
      <c r="A91" s="109"/>
      <c r="B91" s="110"/>
      <c r="C91" s="111"/>
      <c r="D91" s="112"/>
      <c r="E91" s="83" t="s">
        <v>55</v>
      </c>
      <c r="F91" s="84">
        <v>396000</v>
      </c>
    </row>
    <row r="92" spans="1:9" ht="16.5" customHeight="1">
      <c r="A92" s="109"/>
      <c r="B92" s="110"/>
      <c r="C92" s="111"/>
      <c r="D92" s="112"/>
      <c r="E92" s="113" t="s">
        <v>65</v>
      </c>
      <c r="F92" s="85">
        <v>50939</v>
      </c>
      <c r="I92" s="60"/>
    </row>
    <row r="93" spans="1:9" ht="16.5" customHeight="1">
      <c r="A93" s="109"/>
      <c r="B93" s="110"/>
      <c r="C93" s="111"/>
      <c r="D93" s="112"/>
      <c r="E93" s="83" t="s">
        <v>82</v>
      </c>
      <c r="F93" s="116">
        <v>340000</v>
      </c>
      <c r="I93" s="60"/>
    </row>
    <row r="94" spans="1:9" ht="16.5" customHeight="1">
      <c r="A94" s="109"/>
      <c r="B94" s="110"/>
      <c r="C94" s="111"/>
      <c r="D94" s="112" t="s">
        <v>33</v>
      </c>
      <c r="E94" s="83" t="s">
        <v>34</v>
      </c>
      <c r="F94" s="86">
        <f>SUM(F95:F98)</f>
        <v>71000</v>
      </c>
      <c r="I94" s="60">
        <f>SUM(F94,F99,F101,F107)</f>
        <v>204049</v>
      </c>
    </row>
    <row r="95" spans="1:9" ht="16.5" customHeight="1">
      <c r="A95" s="109"/>
      <c r="B95" s="110"/>
      <c r="C95" s="111"/>
      <c r="D95" s="112"/>
      <c r="E95" s="83" t="s">
        <v>56</v>
      </c>
      <c r="F95" s="86">
        <v>57000</v>
      </c>
      <c r="I95" s="60">
        <f>SUM(F95,F100,F104,F108)</f>
        <v>70700</v>
      </c>
    </row>
    <row r="96" spans="1:9" ht="16.5" customHeight="1">
      <c r="A96" s="109"/>
      <c r="B96" s="110"/>
      <c r="C96" s="111"/>
      <c r="D96" s="112"/>
      <c r="E96" s="113" t="s">
        <v>55</v>
      </c>
      <c r="F96" s="86">
        <v>10000</v>
      </c>
      <c r="I96" s="60">
        <f>SUM(F96,F105,F109)</f>
        <v>11880</v>
      </c>
    </row>
    <row r="97" spans="1:9" ht="16.5" customHeight="1">
      <c r="A97" s="109"/>
      <c r="B97" s="110"/>
      <c r="C97" s="111"/>
      <c r="D97" s="112"/>
      <c r="E97" s="113" t="s">
        <v>65</v>
      </c>
      <c r="F97" s="86">
        <v>2500</v>
      </c>
      <c r="I97" s="60">
        <f>SUM(F97)</f>
        <v>2500</v>
      </c>
    </row>
    <row r="98" spans="1:9" ht="16.5" customHeight="1">
      <c r="A98" s="109"/>
      <c r="B98" s="110"/>
      <c r="C98" s="111"/>
      <c r="D98" s="112"/>
      <c r="E98" s="83" t="s">
        <v>82</v>
      </c>
      <c r="F98" s="86">
        <v>1500</v>
      </c>
      <c r="I98" s="60">
        <f>SUM(F98,F106,F110,)</f>
        <v>1799</v>
      </c>
    </row>
    <row r="99" spans="1:6" ht="16.5" customHeight="1">
      <c r="A99" s="109"/>
      <c r="B99" s="110"/>
      <c r="C99" s="111"/>
      <c r="D99" s="112" t="s">
        <v>45</v>
      </c>
      <c r="E99" s="113" t="s">
        <v>46</v>
      </c>
      <c r="F99" s="86">
        <f>SUM(F100)</f>
        <v>4300</v>
      </c>
    </row>
    <row r="100" spans="1:9" ht="16.5" customHeight="1">
      <c r="A100" s="109"/>
      <c r="B100" s="110"/>
      <c r="C100" s="111"/>
      <c r="D100" s="112"/>
      <c r="E100" s="113" t="s">
        <v>56</v>
      </c>
      <c r="F100" s="86">
        <v>4300</v>
      </c>
      <c r="I100" s="60"/>
    </row>
    <row r="101" spans="1:9" ht="16.5" customHeight="1">
      <c r="A101" s="109"/>
      <c r="B101" s="110"/>
      <c r="C101" s="111"/>
      <c r="D101" s="112" t="s">
        <v>35</v>
      </c>
      <c r="E101" s="83" t="s">
        <v>36</v>
      </c>
      <c r="F101" s="86">
        <f>SUM(F102:F106)</f>
        <v>127352</v>
      </c>
      <c r="I101" s="60">
        <f>SUM(F102,F103)</f>
        <v>117170</v>
      </c>
    </row>
    <row r="102" spans="1:9" ht="25.5" customHeight="1">
      <c r="A102" s="109"/>
      <c r="B102" s="110"/>
      <c r="C102" s="111"/>
      <c r="D102" s="112"/>
      <c r="E102" s="83" t="s">
        <v>66</v>
      </c>
      <c r="F102" s="86">
        <v>100000</v>
      </c>
      <c r="I102" s="60"/>
    </row>
    <row r="103" spans="1:9" ht="27" customHeight="1">
      <c r="A103" s="109"/>
      <c r="B103" s="110"/>
      <c r="C103" s="111"/>
      <c r="D103" s="112"/>
      <c r="E103" s="83" t="s">
        <v>67</v>
      </c>
      <c r="F103" s="86">
        <v>17170</v>
      </c>
      <c r="I103" s="60"/>
    </row>
    <row r="104" spans="1:6" ht="16.5" customHeight="1">
      <c r="A104" s="109"/>
      <c r="B104" s="110"/>
      <c r="C104" s="111"/>
      <c r="D104" s="112"/>
      <c r="E104" s="113" t="s">
        <v>68</v>
      </c>
      <c r="F104" s="86">
        <v>8300</v>
      </c>
    </row>
    <row r="105" spans="1:6" ht="16.5" customHeight="1">
      <c r="A105" s="109"/>
      <c r="B105" s="110"/>
      <c r="C105" s="111"/>
      <c r="D105" s="112"/>
      <c r="E105" s="83" t="s">
        <v>69</v>
      </c>
      <c r="F105" s="86">
        <v>1620</v>
      </c>
    </row>
    <row r="106" spans="1:6" ht="16.5" customHeight="1">
      <c r="A106" s="109"/>
      <c r="B106" s="110"/>
      <c r="C106" s="111"/>
      <c r="D106" s="112"/>
      <c r="E106" s="83" t="s">
        <v>83</v>
      </c>
      <c r="F106" s="86">
        <v>262</v>
      </c>
    </row>
    <row r="107" spans="1:9" ht="16.5" customHeight="1">
      <c r="A107" s="109"/>
      <c r="B107" s="110"/>
      <c r="C107" s="111"/>
      <c r="D107" s="112" t="s">
        <v>37</v>
      </c>
      <c r="E107" s="113" t="s">
        <v>38</v>
      </c>
      <c r="F107" s="86">
        <f>SUM(F108:F110)</f>
        <v>1397</v>
      </c>
      <c r="I107" s="60"/>
    </row>
    <row r="108" spans="1:9" ht="16.5" customHeight="1">
      <c r="A108" s="109"/>
      <c r="B108" s="110"/>
      <c r="C108" s="111"/>
      <c r="D108" s="112"/>
      <c r="E108" s="83" t="s">
        <v>56</v>
      </c>
      <c r="F108" s="86">
        <v>1100</v>
      </c>
      <c r="I108" s="60"/>
    </row>
    <row r="109" spans="1:6" ht="16.5" customHeight="1">
      <c r="A109" s="109"/>
      <c r="B109" s="110"/>
      <c r="C109" s="111"/>
      <c r="D109" s="112"/>
      <c r="E109" s="113" t="s">
        <v>55</v>
      </c>
      <c r="F109" s="86">
        <v>260</v>
      </c>
    </row>
    <row r="110" spans="1:6" ht="16.5" customHeight="1">
      <c r="A110" s="109"/>
      <c r="B110" s="110"/>
      <c r="C110" s="111"/>
      <c r="D110" s="112"/>
      <c r="E110" s="83" t="s">
        <v>84</v>
      </c>
      <c r="F110" s="86">
        <v>37</v>
      </c>
    </row>
    <row r="111" spans="1:6" ht="16.5" customHeight="1">
      <c r="A111" s="109"/>
      <c r="B111" s="110"/>
      <c r="C111" s="111"/>
      <c r="D111" s="112" t="s">
        <v>39</v>
      </c>
      <c r="E111" s="83" t="s">
        <v>40</v>
      </c>
      <c r="F111" s="86">
        <f>SUM(F112)</f>
        <v>1800</v>
      </c>
    </row>
    <row r="112" spans="1:9" ht="17.25" customHeight="1">
      <c r="A112" s="109"/>
      <c r="B112" s="110"/>
      <c r="C112" s="111"/>
      <c r="D112" s="112"/>
      <c r="E112" s="113" t="s">
        <v>56</v>
      </c>
      <c r="F112" s="86">
        <v>1800</v>
      </c>
      <c r="I112" s="60">
        <f>SUM(F112,F114,F116)</f>
        <v>9323</v>
      </c>
    </row>
    <row r="113" spans="1:6" ht="16.5" customHeight="1">
      <c r="A113" s="109"/>
      <c r="B113" s="110"/>
      <c r="C113" s="111"/>
      <c r="D113" s="112" t="s">
        <v>41</v>
      </c>
      <c r="E113" s="83" t="s">
        <v>42</v>
      </c>
      <c r="F113" s="86">
        <f>SUM(F114)</f>
        <v>5723</v>
      </c>
    </row>
    <row r="114" spans="1:6" ht="16.5" customHeight="1">
      <c r="A114" s="109"/>
      <c r="B114" s="110"/>
      <c r="C114" s="111"/>
      <c r="D114" s="112"/>
      <c r="E114" s="83" t="s">
        <v>56</v>
      </c>
      <c r="F114" s="86">
        <v>5723</v>
      </c>
    </row>
    <row r="115" spans="1:6" ht="28.5" customHeight="1">
      <c r="A115" s="109"/>
      <c r="B115" s="110"/>
      <c r="C115" s="111"/>
      <c r="D115" s="112" t="s">
        <v>47</v>
      </c>
      <c r="E115" s="83" t="s">
        <v>48</v>
      </c>
      <c r="F115" s="86">
        <f>SUM(F116)</f>
        <v>1800</v>
      </c>
    </row>
    <row r="116" spans="1:6" ht="17.25" customHeight="1">
      <c r="A116" s="109"/>
      <c r="B116" s="24"/>
      <c r="C116" s="27"/>
      <c r="D116" s="87"/>
      <c r="E116" s="88" t="s">
        <v>56</v>
      </c>
      <c r="F116" s="86">
        <v>1800</v>
      </c>
    </row>
    <row r="117" spans="1:6" ht="17.25" customHeight="1">
      <c r="A117" s="109"/>
      <c r="B117" s="24"/>
      <c r="C117" s="37" t="s">
        <v>88</v>
      </c>
      <c r="D117" s="37"/>
      <c r="E117" s="89" t="s">
        <v>89</v>
      </c>
      <c r="F117" s="90">
        <f>SUM(F118:F119)</f>
        <v>108</v>
      </c>
    </row>
    <row r="118" spans="1:6" ht="17.25" customHeight="1">
      <c r="A118" s="109"/>
      <c r="B118" s="24"/>
      <c r="C118" s="24"/>
      <c r="D118" s="28" t="s">
        <v>33</v>
      </c>
      <c r="E118" s="91" t="s">
        <v>34</v>
      </c>
      <c r="F118" s="133">
        <v>91.98</v>
      </c>
    </row>
    <row r="119" spans="1:6" ht="17.25" customHeight="1">
      <c r="A119" s="10"/>
      <c r="B119" s="27"/>
      <c r="C119" s="27"/>
      <c r="D119" s="27" t="s">
        <v>35</v>
      </c>
      <c r="E119" s="92" t="s">
        <v>36</v>
      </c>
      <c r="F119" s="133">
        <v>16.02</v>
      </c>
    </row>
    <row r="120" spans="1:6" ht="34.5" customHeight="1">
      <c r="A120" s="42"/>
      <c r="B120" s="43"/>
      <c r="C120" s="43"/>
      <c r="D120" s="43"/>
      <c r="E120" s="93" t="s">
        <v>70</v>
      </c>
      <c r="F120" s="45">
        <f>SUM(F53,F59,F64,F67,F78,F72,F46)</f>
        <v>7586990.300000001</v>
      </c>
    </row>
    <row r="121" spans="1:6" ht="14.25" customHeight="1">
      <c r="A121" s="94"/>
      <c r="B121" s="95"/>
      <c r="C121" s="95"/>
      <c r="D121" s="95"/>
      <c r="E121" s="96" t="s">
        <v>52</v>
      </c>
      <c r="F121" s="97"/>
    </row>
    <row r="122" spans="1:6" ht="34.5" customHeight="1">
      <c r="A122" s="118"/>
      <c r="B122" s="118"/>
      <c r="C122" s="118"/>
      <c r="D122" s="119"/>
      <c r="E122" s="96" t="s">
        <v>53</v>
      </c>
      <c r="F122" s="51">
        <f>SUM(F53,F64,F67,F78,F72,F46)</f>
        <v>7583260.300000001</v>
      </c>
    </row>
    <row r="123" spans="1:6" ht="34.5" customHeight="1">
      <c r="A123" s="118"/>
      <c r="B123" s="118"/>
      <c r="C123" s="118"/>
      <c r="D123" s="119"/>
      <c r="E123" s="96" t="s">
        <v>54</v>
      </c>
      <c r="F123" s="51">
        <f>SUM(F59)</f>
        <v>3730</v>
      </c>
    </row>
    <row r="124" ht="12.75"/>
  </sheetData>
  <sheetProtection/>
  <mergeCells count="12">
    <mergeCell ref="B1:F1"/>
    <mergeCell ref="B2:F2"/>
    <mergeCell ref="B3:F3"/>
    <mergeCell ref="A4:F4"/>
    <mergeCell ref="A5:F5"/>
    <mergeCell ref="A122:D122"/>
    <mergeCell ref="A123:D123"/>
    <mergeCell ref="A6:F6"/>
    <mergeCell ref="A7:F7"/>
    <mergeCell ref="A43:F43"/>
    <mergeCell ref="A44:F44"/>
    <mergeCell ref="B42:F42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3"/>
  <headerFooter alignWithMargins="0">
    <oddFooter>&amp;CStrona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Basia</dc:creator>
  <cp:keywords/>
  <dc:description/>
  <cp:lastModifiedBy>Barbara Czyszczoń</cp:lastModifiedBy>
  <cp:lastPrinted>2017-04-27T17:26:26Z</cp:lastPrinted>
  <dcterms:created xsi:type="dcterms:W3CDTF">2009-01-13T15:51:46Z</dcterms:created>
  <dcterms:modified xsi:type="dcterms:W3CDTF">2017-07-26T12:44:15Z</dcterms:modified>
  <cp:category/>
  <cp:version/>
  <cp:contentType/>
  <cp:contentStatus/>
</cp:coreProperties>
</file>