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tacje na zadania zlecone" sheetId="1" r:id="rId1"/>
  </sheets>
  <definedNames>
    <definedName name="Excel_BuiltIn_Print_Area_1_1">'Dotacje na zadania zlecone'!$A$2:$G$136</definedName>
    <definedName name="_xlnm.Print_Area" localSheetId="0">'Dotacje na zadania zlecone'!$A$2:$I$136</definedName>
  </definedNames>
  <calcPr fullCalcOnLoad="1"/>
</workbook>
</file>

<file path=xl/sharedStrings.xml><?xml version="1.0" encoding="utf-8"?>
<sst xmlns="http://schemas.openxmlformats.org/spreadsheetml/2006/main" count="136" uniqueCount="100">
  <si>
    <t xml:space="preserve"> </t>
  </si>
  <si>
    <t>Zestawienie wykonania dochodów i wydatków  związanych z realizacją zadań z zakresu administracji rządowej i innych zadań zleconych odrębnymi ustawami za I półrocze 2014 roku</t>
  </si>
  <si>
    <t xml:space="preserve"> I. Dotacje na realizację zadań z zakresu administracji rządowej za I półrocze 2014  roku           </t>
  </si>
  <si>
    <t>Lp.</t>
  </si>
  <si>
    <t>Dział</t>
  </si>
  <si>
    <t>Nazwa</t>
  </si>
  <si>
    <t>Plan</t>
  </si>
  <si>
    <t>Wykonanie</t>
  </si>
  <si>
    <t>%</t>
  </si>
  <si>
    <t>1.</t>
  </si>
  <si>
    <t>010</t>
  </si>
  <si>
    <t>Rolnictwo i łowiectwo</t>
  </si>
  <si>
    <t>I. Dotacja celowa od Wojewody Śląskiego na zadania zlecone – na zwrot części podatku akcyzowego</t>
  </si>
  <si>
    <t>2.</t>
  </si>
  <si>
    <t>Administracja publiczna</t>
  </si>
  <si>
    <t>I. Dotacja celowa od Wojewody Śląskiego na zadania zlecone</t>
  </si>
  <si>
    <t>3.</t>
  </si>
  <si>
    <t>Urzędy naczelnych organów władzy państwowej, kontroli i ochrony prawa oraz sądownictwa</t>
  </si>
  <si>
    <t>1. Dotacja celowa z Krajowego Biura Wyborczego na  prowadzenie i aktualizację stałego rejestru wyborców</t>
  </si>
  <si>
    <t xml:space="preserve">2.Dotacja celowa z Krajowego Biura Wyborczego na zadania zlecone związane z finansowaniem kosztów przygotowania i przeprowadzenia wyborów posłów do Parlamentu Europejskiego </t>
  </si>
  <si>
    <t>Obrona narodowa</t>
  </si>
  <si>
    <t>1. Dotacja celowa otrzymana z budżetu państwa na realizację zadań związanych z organizacją szkoleń obronnych w jst</t>
  </si>
  <si>
    <t>Ochrona zdrowia</t>
  </si>
  <si>
    <t>1. Dotacja z budżetu państwa na realizację zadań bieżących z zakresu administracji rządowej</t>
  </si>
  <si>
    <t>Pomoc społeczna</t>
  </si>
  <si>
    <t>I. Dotacje celowe od Wojewody Śląskiego na zadania zlecone, w tym na:</t>
  </si>
  <si>
    <t>1. Świadczenia rodzinne, świadczenie z funduszu alimentacyjnego oraz składki na ubezpieczenia emerytalne i rentowe z ubezpieczenia społecznego</t>
  </si>
  <si>
    <t>2. Składki na ubezpieczenia zdrowotne opłacane za osoby pobierające niektóre świadczenia z pomocy społecznej, niektóre świadczenia rodzinne oraz za osoby uczestniczące w zajęciach w centrum integracji społecznej</t>
  </si>
  <si>
    <t xml:space="preserve">3. Dotacja na realizację rządowego programu wspierania niektórych osób pobierających świadczenia pielęgnacyjne </t>
  </si>
  <si>
    <t>4. Rodziny wielodzietne</t>
  </si>
  <si>
    <t>5. Dodatki energetyczne</t>
  </si>
  <si>
    <t>OGÓŁEM     DOTACJE</t>
  </si>
  <si>
    <t>w tym:</t>
  </si>
  <si>
    <t>1. Dotacje z Śląskiego Urzędu Wojewódzkiego</t>
  </si>
  <si>
    <t>2. Krajowe Biuro Wyborcze</t>
  </si>
  <si>
    <t>Rozdział</t>
  </si>
  <si>
    <t>Urzędy wojewódzkie</t>
  </si>
  <si>
    <t>1. Dochody z tytułu opłat pobieranych przez tutejszy urząd za  udostępnianie danych</t>
  </si>
  <si>
    <t>Świadczenia rodzinne, świadczenie z funduszu alimentacyjnego oraz składki na ubezpieczenia emerytalne i rentowe z ubezpieczenia społecznego</t>
  </si>
  <si>
    <t>1. Dochody z tytułu zwrotu należności od dłużników alimentacyjnych</t>
  </si>
  <si>
    <t>Razem:</t>
  </si>
  <si>
    <t xml:space="preserve">Dział </t>
  </si>
  <si>
    <t xml:space="preserve">Rozdział  </t>
  </si>
  <si>
    <t xml:space="preserve">                 Nazwa</t>
  </si>
  <si>
    <t xml:space="preserve">Plan </t>
  </si>
  <si>
    <t>Rolnictwo i  łowiectwo</t>
  </si>
  <si>
    <t>01095</t>
  </si>
  <si>
    <t>Pozostała działalność</t>
  </si>
  <si>
    <t>*Wydatki bieżące</t>
  </si>
  <si>
    <t>1. Wydatki jednostek budżetowych, w tym na:</t>
  </si>
  <si>
    <t>1.1. Wydatki związane z realizacją ich statutowych zadań</t>
  </si>
  <si>
    <t>1.2.Wynagrodzenie i składki od nich naliczane</t>
  </si>
  <si>
    <r>
      <t>2</t>
    </r>
    <r>
      <rPr>
        <sz val="10"/>
        <rFont val="Arial CE"/>
        <family val="2"/>
      </rPr>
      <t>.</t>
    </r>
  </si>
  <si>
    <t xml:space="preserve">      Administracja publiczna</t>
  </si>
  <si>
    <t>* Wydatki bieżące:</t>
  </si>
  <si>
    <t>1.1. Wynagrodzenia i składki od nich naliczane</t>
  </si>
  <si>
    <t>1.2. Wydatki związane z realizacją ich statutowych zadań</t>
  </si>
  <si>
    <t>Urzędy naczelnych organów władzy państwowej, kontroli i ochrony prawa</t>
  </si>
  <si>
    <t>* Wydatki bieżące</t>
  </si>
  <si>
    <t>1.1. Wydatki związane z realizacją ich statutowych zadań, w tym:</t>
  </si>
  <si>
    <t>a) Środki na prowadzenie i aktualizację stałego rejestru  wyborców</t>
  </si>
  <si>
    <t>Wybory do Parlamentu Europejskiego</t>
  </si>
  <si>
    <t>Wydatki jednostek budżetowych w tym na:</t>
  </si>
  <si>
    <t>1.1 Wynagrodzenia i składki od nich naliczone</t>
  </si>
  <si>
    <t>1.2 Wydatki związane z realizacją ich statutowych zadań</t>
  </si>
  <si>
    <t>2. Świadczenia na rzecz osób fizycznych</t>
  </si>
  <si>
    <r>
      <t>4</t>
    </r>
    <r>
      <rPr>
        <sz val="10"/>
        <rFont val="Arial CE"/>
        <family val="2"/>
      </rPr>
      <t>.</t>
    </r>
  </si>
  <si>
    <t>Pozostałe wydatki obronne</t>
  </si>
  <si>
    <t>1. Wydatki jednostek budżetowych w tym na:</t>
  </si>
  <si>
    <t>1.1. Wydatki związane z realizacją zadań statutowych</t>
  </si>
  <si>
    <t>a) Pozostałe wydatki</t>
  </si>
  <si>
    <t>1.2. Wynagrodzenia i składki od nich naliczone</t>
  </si>
  <si>
    <t>1.1. Wynagrodzenia i składki od nich naliczane, w tym:</t>
  </si>
  <si>
    <t>a) Składki na ubezpieczenia społeczne</t>
  </si>
  <si>
    <t>b) Świadczenia rodzinne</t>
  </si>
  <si>
    <t>c)Fundusz Alimentacyjny</t>
  </si>
  <si>
    <t>a)Świadczenia rodzinne</t>
  </si>
  <si>
    <t>2. Świadczenia na rzecz osób fizycznych, w tym:</t>
  </si>
  <si>
    <t>a/Świadczenia rodzinne</t>
  </si>
  <si>
    <t>b) Fundusz alimentacyjny</t>
  </si>
  <si>
    <t>Składki na ubezpieczenia zdrowotne opłacane za osoby pobierające niektóre świadczenia z pomocy społecznej, niektóre świadczenia rodzinne oraz za osoby uczestniczące w zajęciach w centrum integracji społecznej</t>
  </si>
  <si>
    <t>1.1. Wydatki zwiazane z realizacją ich statutowych zadań, w tym:</t>
  </si>
  <si>
    <t>a) Składki na ubezpieczenia zdrowotne</t>
  </si>
  <si>
    <t>Dodatki mieszkaniowe</t>
  </si>
  <si>
    <t>1. Świadczenia na rzecz osób fizycznych w tym:</t>
  </si>
  <si>
    <t>a/ Świadczenia społeczne</t>
  </si>
  <si>
    <t>2. Wydatki jednostek budżetowych w tym na:</t>
  </si>
  <si>
    <t>2.1. Wydatki związane z realizacją ich statutowych zadań</t>
  </si>
  <si>
    <t>1. Świadczenia na rzecz osób fizycznych, w tym:</t>
  </si>
  <si>
    <t>a/ Świadczenia spoleczne</t>
  </si>
  <si>
    <t xml:space="preserve">2. Wydatki jednostek budżetowych w tym na: </t>
  </si>
  <si>
    <t>2.1. Wynagrodzenia i składki od nich naliczone, w tym:</t>
  </si>
  <si>
    <t>a/ Pomoc finansowa dla osób pobierających świadczenia pielegnacyjne</t>
  </si>
  <si>
    <t>b/ Karta dużej rodziny</t>
  </si>
  <si>
    <t>2.2.Wydatki związane z realizacją ich statutowych zadań</t>
  </si>
  <si>
    <t>Załącznik Nr 4 do Zarządzenia Nr B.0050.183.2014 Burmistrza Miasta Kuźnia Raciborska</t>
  </si>
  <si>
    <t>z dnia  28 sierpnia 2014 r.</t>
  </si>
  <si>
    <t>II. Zestawienie wykonania planu dochodów do odprowadzenia do budżetu państwa w związku z realizacją zadań z zakresu administracji rządowej za I półrocze 2014 roku</t>
  </si>
  <si>
    <t>III. Wydatki związane z realizacją zadań z zakresu administracji rządowej i innych zadań zleconych Gminie odrębnymi ustawami  za I półrocze 2014 roku</t>
  </si>
  <si>
    <t xml:space="preserve">RAZEM wydatki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</si>
</sst>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d/mm/yyyy"/>
    <numFmt numFmtId="166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i/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9" fontId="2" fillId="33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3" fontId="6" fillId="32" borderId="10" xfId="0" applyNumberFormat="1" applyFont="1" applyFill="1" applyBorder="1" applyAlignment="1">
      <alignment wrapText="1"/>
    </xf>
    <xf numFmtId="3" fontId="0" fillId="32" borderId="0" xfId="0" applyNumberFormat="1" applyFill="1" applyBorder="1" applyAlignment="1">
      <alignment wrapText="1"/>
    </xf>
    <xf numFmtId="9" fontId="0" fillId="32" borderId="12" xfId="52" applyFont="1" applyFill="1" applyBorder="1" applyAlignment="1" applyProtection="1">
      <alignment wrapText="1"/>
      <protection/>
    </xf>
    <xf numFmtId="0" fontId="4" fillId="32" borderId="10" xfId="0" applyFont="1" applyFill="1" applyBorder="1" applyAlignment="1">
      <alignment horizontal="center" wrapText="1"/>
    </xf>
    <xf numFmtId="164" fontId="0" fillId="32" borderId="0" xfId="0" applyNumberFormat="1" applyFill="1" applyBorder="1" applyAlignment="1">
      <alignment wrapText="1"/>
    </xf>
    <xf numFmtId="164" fontId="0" fillId="32" borderId="12" xfId="52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9" fontId="3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left"/>
    </xf>
    <xf numFmtId="164" fontId="2" fillId="33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33" borderId="0" xfId="0" applyNumberFormat="1" applyFont="1" applyFill="1" applyBorder="1" applyAlignment="1">
      <alignment wrapText="1"/>
    </xf>
    <xf numFmtId="4" fontId="0" fillId="33" borderId="12" xfId="52" applyNumberFormat="1" applyFont="1" applyFill="1" applyBorder="1" applyAlignment="1" applyProtection="1">
      <alignment wrapText="1"/>
      <protection/>
    </xf>
    <xf numFmtId="0" fontId="0" fillId="33" borderId="0" xfId="0" applyFont="1" applyFill="1" applyAlignment="1">
      <alignment wrapText="1"/>
    </xf>
    <xf numFmtId="164" fontId="0" fillId="32" borderId="0" xfId="0" applyNumberFormat="1" applyFont="1" applyFill="1" applyBorder="1" applyAlignment="1">
      <alignment wrapText="1"/>
    </xf>
    <xf numFmtId="164" fontId="0" fillId="32" borderId="10" xfId="0" applyNumberFormat="1" applyFont="1" applyFill="1" applyBorder="1" applyAlignment="1">
      <alignment wrapText="1"/>
    </xf>
    <xf numFmtId="164" fontId="2" fillId="32" borderId="0" xfId="0" applyNumberFormat="1" applyFont="1" applyFill="1" applyBorder="1" applyAlignment="1">
      <alignment wrapText="1"/>
    </xf>
    <xf numFmtId="164" fontId="2" fillId="32" borderId="12" xfId="52" applyNumberFormat="1" applyFont="1" applyFill="1" applyBorder="1" applyAlignment="1" applyProtection="1">
      <alignment wrapText="1"/>
      <protection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wrapText="1"/>
    </xf>
    <xf numFmtId="164" fontId="7" fillId="32" borderId="10" xfId="0" applyNumberFormat="1" applyFont="1" applyFill="1" applyBorder="1" applyAlignment="1">
      <alignment wrapText="1"/>
    </xf>
    <xf numFmtId="164" fontId="7" fillId="32" borderId="0" xfId="0" applyNumberFormat="1" applyFont="1" applyFill="1" applyBorder="1" applyAlignment="1">
      <alignment wrapText="1"/>
    </xf>
    <xf numFmtId="164" fontId="7" fillId="32" borderId="12" xfId="52" applyNumberFormat="1" applyFont="1" applyFill="1" applyBorder="1" applyAlignment="1" applyProtection="1">
      <alignment wrapText="1"/>
      <protection/>
    </xf>
    <xf numFmtId="0" fontId="0" fillId="33" borderId="13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wrapText="1"/>
    </xf>
    <xf numFmtId="9" fontId="0" fillId="33" borderId="12" xfId="52" applyFont="1" applyFill="1" applyBorder="1" applyAlignment="1" applyProtection="1">
      <alignment wrapText="1"/>
      <protection/>
    </xf>
    <xf numFmtId="3" fontId="0" fillId="32" borderId="10" xfId="0" applyNumberFormat="1" applyFont="1" applyFill="1" applyBorder="1" applyAlignment="1">
      <alignment wrapText="1"/>
    </xf>
    <xf numFmtId="3" fontId="0" fillId="32" borderId="14" xfId="0" applyNumberFormat="1" applyFont="1" applyFill="1" applyBorder="1" applyAlignment="1">
      <alignment wrapText="1"/>
    </xf>
    <xf numFmtId="9" fontId="0" fillId="32" borderId="15" xfId="52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wrapText="1"/>
    </xf>
    <xf numFmtId="2" fontId="2" fillId="33" borderId="0" xfId="0" applyNumberFormat="1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9" fontId="0" fillId="3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0" xfId="0" applyNumberFormat="1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wrapText="1"/>
    </xf>
    <xf numFmtId="164" fontId="4" fillId="34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wrapText="1"/>
    </xf>
    <xf numFmtId="164" fontId="4" fillId="33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9" fontId="0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9" fontId="0" fillId="35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164" fontId="0" fillId="32" borderId="10" xfId="0" applyNumberFormat="1" applyFont="1" applyFill="1" applyBorder="1" applyAlignment="1">
      <alignment horizontal="right" wrapText="1"/>
    </xf>
    <xf numFmtId="164" fontId="7" fillId="32" borderId="16" xfId="0" applyNumberFormat="1" applyFont="1" applyFill="1" applyBorder="1" applyAlignment="1">
      <alignment wrapText="1"/>
    </xf>
    <xf numFmtId="164" fontId="7" fillId="32" borderId="16" xfId="52" applyNumberFormat="1" applyFont="1" applyFill="1" applyBorder="1" applyAlignment="1" applyProtection="1">
      <alignment wrapText="1"/>
      <protection/>
    </xf>
    <xf numFmtId="2" fontId="0" fillId="0" borderId="10" xfId="0" applyNumberFormat="1" applyBorder="1" applyAlignment="1">
      <alignment/>
    </xf>
    <xf numFmtId="164" fontId="7" fillId="32" borderId="10" xfId="52" applyNumberFormat="1" applyFont="1" applyFill="1" applyBorder="1" applyAlignment="1" applyProtection="1">
      <alignment wrapText="1"/>
      <protection/>
    </xf>
    <xf numFmtId="164" fontId="7" fillId="32" borderId="17" xfId="0" applyNumberFormat="1" applyFont="1" applyFill="1" applyBorder="1" applyAlignment="1">
      <alignment wrapText="1"/>
    </xf>
    <xf numFmtId="164" fontId="7" fillId="32" borderId="17" xfId="52" applyNumberFormat="1" applyFont="1" applyFill="1" applyBorder="1" applyAlignment="1" applyProtection="1">
      <alignment wrapText="1"/>
      <protection/>
    </xf>
    <xf numFmtId="4" fontId="2" fillId="33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9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 wrapText="1"/>
    </xf>
    <xf numFmtId="9" fontId="7" fillId="34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Alignment="1">
      <alignment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4" fontId="2" fillId="35" borderId="0" xfId="0" applyNumberFormat="1" applyFont="1" applyFill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33" borderId="0" xfId="0" applyNumberFormat="1" applyFont="1" applyFill="1" applyAlignment="1">
      <alignment wrapText="1"/>
    </xf>
    <xf numFmtId="4" fontId="0" fillId="0" borderId="0" xfId="0" applyNumberFormat="1" applyAlignment="1">
      <alignment wrapText="1"/>
    </xf>
    <xf numFmtId="4" fontId="8" fillId="0" borderId="10" xfId="0" applyNumberFormat="1" applyFont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0" borderId="0" xfId="0" applyNumberFormat="1" applyFill="1" applyAlignment="1">
      <alignment wrapText="1"/>
    </xf>
    <xf numFmtId="4" fontId="0" fillId="32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 wrapText="1"/>
    </xf>
    <xf numFmtId="4" fontId="0" fillId="34" borderId="0" xfId="0" applyNumberFormat="1" applyFill="1" applyAlignment="1">
      <alignment wrapText="1"/>
    </xf>
    <xf numFmtId="4" fontId="0" fillId="35" borderId="0" xfId="0" applyNumberFormat="1" applyFill="1" applyAlignment="1">
      <alignment wrapText="1"/>
    </xf>
    <xf numFmtId="4" fontId="9" fillId="34" borderId="10" xfId="0" applyNumberFormat="1" applyFont="1" applyFill="1" applyBorder="1" applyAlignment="1">
      <alignment wrapText="1"/>
    </xf>
    <xf numFmtId="4" fontId="9" fillId="34" borderId="0" xfId="0" applyNumberFormat="1" applyFont="1" applyFill="1" applyAlignment="1">
      <alignment wrapText="1"/>
    </xf>
    <xf numFmtId="4" fontId="7" fillId="35" borderId="10" xfId="0" applyNumberFormat="1" applyFont="1" applyFill="1" applyBorder="1" applyAlignment="1">
      <alignment wrapText="1"/>
    </xf>
    <xf numFmtId="4" fontId="7" fillId="35" borderId="0" xfId="0" applyNumberFormat="1" applyFont="1" applyFill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17" xfId="0" applyNumberFormat="1" applyFont="1" applyFill="1" applyBorder="1" applyAlignment="1">
      <alignment wrapText="1"/>
    </xf>
    <xf numFmtId="4" fontId="2" fillId="33" borderId="18" xfId="0" applyNumberFormat="1" applyFont="1" applyFill="1" applyBorder="1" applyAlignment="1">
      <alignment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wrapText="1"/>
    </xf>
    <xf numFmtId="9" fontId="0" fillId="0" borderId="17" xfId="0" applyNumberFormat="1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wrapText="1"/>
    </xf>
    <xf numFmtId="4" fontId="0" fillId="33" borderId="18" xfId="0" applyNumberFormat="1" applyFill="1" applyBorder="1" applyAlignment="1">
      <alignment wrapText="1"/>
    </xf>
    <xf numFmtId="9" fontId="2" fillId="33" borderId="18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horizontal="left" wrapText="1"/>
    </xf>
    <xf numFmtId="4" fontId="0" fillId="35" borderId="10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vertical="center" wrapText="1"/>
    </xf>
    <xf numFmtId="0" fontId="0" fillId="32" borderId="17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wrapText="1"/>
    </xf>
    <xf numFmtId="4" fontId="0" fillId="0" borderId="17" xfId="0" applyNumberFormat="1" applyFont="1" applyFill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wrapText="1"/>
    </xf>
    <xf numFmtId="4" fontId="0" fillId="0" borderId="16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 wrapText="1"/>
    </xf>
    <xf numFmtId="0" fontId="5" fillId="33" borderId="19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center" wrapText="1"/>
    </xf>
    <xf numFmtId="4" fontId="3" fillId="32" borderId="10" xfId="0" applyNumberFormat="1" applyFont="1" applyFill="1" applyBorder="1" applyAlignment="1">
      <alignment horizontal="center" wrapText="1"/>
    </xf>
    <xf numFmtId="0" fontId="6" fillId="32" borderId="20" xfId="0" applyFont="1" applyFill="1" applyBorder="1" applyAlignment="1">
      <alignment wrapText="1"/>
    </xf>
    <xf numFmtId="3" fontId="0" fillId="32" borderId="10" xfId="0" applyNumberFormat="1" applyFill="1" applyBorder="1" applyAlignment="1">
      <alignment wrapText="1"/>
    </xf>
    <xf numFmtId="9" fontId="0" fillId="32" borderId="10" xfId="52" applyFont="1" applyFill="1" applyBorder="1" applyAlignment="1" applyProtection="1">
      <alignment wrapText="1"/>
      <protection/>
    </xf>
    <xf numFmtId="4" fontId="0" fillId="32" borderId="10" xfId="0" applyNumberFormat="1" applyFill="1" applyBorder="1" applyAlignment="1">
      <alignment wrapText="1"/>
    </xf>
    <xf numFmtId="4" fontId="0" fillId="32" borderId="10" xfId="52" applyNumberFormat="1" applyFont="1" applyFill="1" applyBorder="1" applyAlignment="1" applyProtection="1">
      <alignment wrapText="1"/>
      <protection/>
    </xf>
    <xf numFmtId="164" fontId="4" fillId="32" borderId="10" xfId="52" applyNumberFormat="1" applyFont="1" applyFill="1" applyBorder="1" applyAlignment="1" applyProtection="1">
      <alignment wrapText="1"/>
      <protection/>
    </xf>
    <xf numFmtId="164" fontId="0" fillId="32" borderId="10" xfId="0" applyNumberFormat="1" applyFill="1" applyBorder="1" applyAlignment="1">
      <alignment wrapText="1"/>
    </xf>
    <xf numFmtId="164" fontId="0" fillId="32" borderId="10" xfId="52" applyNumberFormat="1" applyFont="1" applyFill="1" applyBorder="1" applyAlignment="1" applyProtection="1">
      <alignment wrapText="1"/>
      <protection/>
    </xf>
    <xf numFmtId="2" fontId="2" fillId="33" borderId="10" xfId="0" applyNumberFormat="1" applyFont="1" applyFill="1" applyBorder="1" applyAlignment="1">
      <alignment/>
    </xf>
    <xf numFmtId="164" fontId="0" fillId="32" borderId="17" xfId="0" applyNumberFormat="1" applyFill="1" applyBorder="1" applyAlignment="1">
      <alignment wrapText="1"/>
    </xf>
    <xf numFmtId="164" fontId="0" fillId="32" borderId="17" xfId="52" applyNumberFormat="1" applyFont="1" applyFill="1" applyBorder="1" applyAlignment="1" applyProtection="1">
      <alignment wrapText="1"/>
      <protection/>
    </xf>
    <xf numFmtId="0" fontId="0" fillId="0" borderId="19" xfId="0" applyBorder="1" applyAlignment="1">
      <alignment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7" xfId="0" applyNumberFormat="1" applyBorder="1" applyAlignment="1">
      <alignment/>
    </xf>
    <xf numFmtId="0" fontId="4" fillId="32" borderId="17" xfId="0" applyFont="1" applyFill="1" applyBorder="1" applyAlignment="1">
      <alignment wrapText="1"/>
    </xf>
    <xf numFmtId="0" fontId="4" fillId="32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164" fontId="4" fillId="32" borderId="19" xfId="0" applyNumberFormat="1" applyFont="1" applyFill="1" applyBorder="1" applyAlignment="1">
      <alignment wrapText="1"/>
    </xf>
    <xf numFmtId="2" fontId="2" fillId="33" borderId="1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4" fillId="0" borderId="17" xfId="0" applyFont="1" applyBorder="1" applyAlignment="1">
      <alignment vertical="center" wrapText="1"/>
    </xf>
    <xf numFmtId="0" fontId="2" fillId="33" borderId="16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6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K143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4.375" style="1" customWidth="1"/>
    <col min="2" max="2" width="7.625" style="1" customWidth="1"/>
    <col min="3" max="3" width="9.00390625" style="1" customWidth="1"/>
    <col min="4" max="4" width="29.375" style="1" customWidth="1"/>
    <col min="5" max="5" width="17.875" style="1" customWidth="1"/>
    <col min="6" max="7" width="0" style="1" hidden="1" customWidth="1"/>
    <col min="8" max="8" width="12.75390625" style="1" customWidth="1"/>
    <col min="9" max="9" width="7.125" style="1" customWidth="1"/>
    <col min="10" max="11" width="9.125" style="1" customWidth="1"/>
    <col min="12" max="12" width="11.75390625" style="1" bestFit="1" customWidth="1"/>
    <col min="13" max="16384" width="9.125" style="1" customWidth="1"/>
  </cols>
  <sheetData>
    <row r="2" spans="1:9" s="2" customFormat="1" ht="12.75" customHeight="1">
      <c r="A2" s="263" t="s">
        <v>95</v>
      </c>
      <c r="B2" s="264"/>
      <c r="C2" s="264"/>
      <c r="D2" s="264"/>
      <c r="E2" s="264"/>
      <c r="F2" s="264"/>
      <c r="G2" s="264"/>
      <c r="H2" s="264"/>
      <c r="I2" s="264"/>
    </row>
    <row r="3" spans="1:9" s="2" customFormat="1" ht="12.75" customHeight="1">
      <c r="A3" s="263" t="s">
        <v>96</v>
      </c>
      <c r="B3" s="264"/>
      <c r="C3" s="264"/>
      <c r="D3" s="264"/>
      <c r="E3" s="264"/>
      <c r="F3" s="264"/>
      <c r="G3" s="264"/>
      <c r="H3" s="264"/>
      <c r="I3" s="264"/>
    </row>
    <row r="4" spans="2:8" ht="12.75">
      <c r="B4" s="3"/>
      <c r="C4" s="3"/>
      <c r="D4" s="4"/>
      <c r="E4" s="3"/>
      <c r="F4" s="3"/>
      <c r="G4" s="3"/>
      <c r="H4" s="1" t="s">
        <v>0</v>
      </c>
    </row>
    <row r="5" spans="1:9" ht="38.25" customHeight="1">
      <c r="A5" s="265" t="s">
        <v>1</v>
      </c>
      <c r="B5" s="265"/>
      <c r="C5" s="265"/>
      <c r="D5" s="265"/>
      <c r="E5" s="265"/>
      <c r="F5" s="265"/>
      <c r="G5" s="265"/>
      <c r="H5" s="265"/>
      <c r="I5" s="265"/>
    </row>
    <row r="6" spans="2:7" ht="6.75" customHeight="1">
      <c r="B6" s="3"/>
      <c r="C6" s="3"/>
      <c r="D6" s="3"/>
      <c r="E6" s="3"/>
      <c r="F6" s="3"/>
      <c r="G6" s="3"/>
    </row>
    <row r="7" spans="1:8" s="5" customFormat="1" ht="24.75" customHeight="1">
      <c r="A7" s="266" t="s">
        <v>2</v>
      </c>
      <c r="B7" s="266"/>
      <c r="C7" s="266"/>
      <c r="D7" s="266"/>
      <c r="E7" s="266"/>
      <c r="F7" s="266"/>
      <c r="G7" s="266"/>
      <c r="H7" s="266"/>
    </row>
    <row r="8" spans="2:8" ht="12.75">
      <c r="B8" s="3"/>
      <c r="C8" s="3"/>
      <c r="D8" s="3"/>
      <c r="E8" s="3"/>
      <c r="F8" s="3"/>
      <c r="G8" s="3"/>
      <c r="H8" s="6"/>
    </row>
    <row r="9" spans="1:37" ht="12.75">
      <c r="A9" s="7"/>
      <c r="B9" s="8" t="s">
        <v>3</v>
      </c>
      <c r="C9" s="8" t="s">
        <v>4</v>
      </c>
      <c r="D9" s="8" t="s">
        <v>5</v>
      </c>
      <c r="E9" s="8" t="s">
        <v>6</v>
      </c>
      <c r="F9" s="9"/>
      <c r="G9" s="9"/>
      <c r="H9" s="11" t="s">
        <v>7</v>
      </c>
      <c r="I9" s="56" t="s">
        <v>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2.75">
      <c r="A10" s="7"/>
      <c r="B10" s="9">
        <v>1</v>
      </c>
      <c r="C10" s="9">
        <v>2</v>
      </c>
      <c r="D10" s="9">
        <v>3</v>
      </c>
      <c r="E10" s="9">
        <v>4</v>
      </c>
      <c r="F10" s="9"/>
      <c r="G10" s="9"/>
      <c r="H10" s="10"/>
      <c r="I10" s="1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 t="s">
        <v>9</v>
      </c>
      <c r="C11" s="12" t="s">
        <v>10</v>
      </c>
      <c r="D11" s="231" t="s">
        <v>11</v>
      </c>
      <c r="E11" s="232">
        <f>SUM(E12)</f>
        <v>37936.92</v>
      </c>
      <c r="F11" s="233"/>
      <c r="G11" s="233"/>
      <c r="H11" s="232">
        <v>37936.92</v>
      </c>
      <c r="I11" s="13">
        <f>H11/E11</f>
        <v>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51">
      <c r="A12" s="7"/>
      <c r="B12" s="9"/>
      <c r="C12" s="9"/>
      <c r="D12" s="14" t="s">
        <v>12</v>
      </c>
      <c r="E12" s="15">
        <v>37936.92</v>
      </c>
      <c r="F12" s="234"/>
      <c r="G12" s="234"/>
      <c r="H12" s="16">
        <v>37936.92</v>
      </c>
      <c r="I12" s="17">
        <f>H12/E12</f>
        <v>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12.75">
      <c r="A13" s="18"/>
      <c r="B13" s="19"/>
      <c r="C13" s="20"/>
      <c r="D13" s="235"/>
      <c r="E13" s="28"/>
      <c r="F13" s="236"/>
      <c r="G13" s="237"/>
      <c r="H13" s="10"/>
      <c r="I13" s="1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2.75">
      <c r="A14" s="18"/>
      <c r="B14" s="11" t="s">
        <v>13</v>
      </c>
      <c r="C14" s="8">
        <v>750</v>
      </c>
      <c r="D14" s="11" t="s">
        <v>14</v>
      </c>
      <c r="E14" s="21">
        <f>E15</f>
        <v>71742</v>
      </c>
      <c r="F14" s="238"/>
      <c r="G14" s="239"/>
      <c r="H14" s="232">
        <f>SUM(H15)</f>
        <v>36784</v>
      </c>
      <c r="I14" s="13">
        <f>H14/E14</f>
        <v>0.5127261576203619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32.25" customHeight="1">
      <c r="A15" s="18"/>
      <c r="B15" s="22"/>
      <c r="C15" s="23"/>
      <c r="D15" s="14" t="s">
        <v>15</v>
      </c>
      <c r="E15" s="24">
        <v>71742</v>
      </c>
      <c r="F15" s="24"/>
      <c r="G15" s="240"/>
      <c r="H15" s="25">
        <v>36784</v>
      </c>
      <c r="I15" s="17">
        <f>H15/E15</f>
        <v>0.5127261576203619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18"/>
      <c r="B16" s="26"/>
      <c r="C16" s="27"/>
      <c r="D16" s="26"/>
      <c r="E16" s="28"/>
      <c r="F16" s="236"/>
      <c r="G16" s="237"/>
      <c r="H16" s="10"/>
      <c r="I16" s="1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59.25" customHeight="1">
      <c r="A17" s="18"/>
      <c r="B17" s="11" t="s">
        <v>16</v>
      </c>
      <c r="C17" s="8">
        <v>751</v>
      </c>
      <c r="D17" s="11" t="s">
        <v>17</v>
      </c>
      <c r="E17" s="232">
        <v>18466</v>
      </c>
      <c r="F17" s="238"/>
      <c r="G17" s="239"/>
      <c r="H17" s="232">
        <f>SUM(H18:H21)</f>
        <v>16906</v>
      </c>
      <c r="I17" s="13">
        <f aca="true" t="shared" si="0" ref="I17:I23">H17/E17</f>
        <v>0.915520415899491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51.75" customHeight="1">
      <c r="A18" s="18"/>
      <c r="B18" s="250"/>
      <c r="C18" s="251"/>
      <c r="D18" s="256" t="s">
        <v>18</v>
      </c>
      <c r="E18" s="24">
        <v>3200</v>
      </c>
      <c r="F18" s="241"/>
      <c r="G18" s="242"/>
      <c r="H18" s="34">
        <v>1640</v>
      </c>
      <c r="I18" s="17">
        <f t="shared" si="0"/>
        <v>0.5125</v>
      </c>
      <c r="J18" s="7"/>
      <c r="K18" s="7"/>
      <c r="L18" s="7"/>
      <c r="M18" s="7"/>
      <c r="N18" s="7"/>
      <c r="O18" s="35">
        <v>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86.25" customHeight="1">
      <c r="A19" s="18"/>
      <c r="B19" s="220"/>
      <c r="C19" s="31"/>
      <c r="D19" s="37" t="s">
        <v>19</v>
      </c>
      <c r="E19" s="253">
        <v>15266</v>
      </c>
      <c r="F19" s="241"/>
      <c r="G19" s="242"/>
      <c r="H19" s="34">
        <v>15266</v>
      </c>
      <c r="I19" s="17">
        <f t="shared" si="0"/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8"/>
      <c r="B20" s="258">
        <v>4</v>
      </c>
      <c r="C20" s="259">
        <v>752</v>
      </c>
      <c r="D20" s="224" t="s">
        <v>20</v>
      </c>
      <c r="E20" s="254">
        <v>300</v>
      </c>
      <c r="F20" s="224"/>
      <c r="G20" s="224"/>
      <c r="H20" s="243">
        <v>0</v>
      </c>
      <c r="I20" s="38">
        <f t="shared" si="0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52.5" customHeight="1">
      <c r="A21" s="18"/>
      <c r="B21" s="260"/>
      <c r="C21" s="220"/>
      <c r="D21" s="82" t="s">
        <v>21</v>
      </c>
      <c r="E21" s="255">
        <v>300</v>
      </c>
      <c r="F21" s="220"/>
      <c r="G21" s="220"/>
      <c r="H21" s="151">
        <v>0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2.75">
      <c r="A22" s="18"/>
      <c r="B22" s="39">
        <v>5</v>
      </c>
      <c r="C22" s="252">
        <v>851</v>
      </c>
      <c r="D22" s="257" t="s">
        <v>22</v>
      </c>
      <c r="E22" s="40">
        <f>E23</f>
        <v>167</v>
      </c>
      <c r="F22" s="244"/>
      <c r="G22" s="245"/>
      <c r="H22" s="40">
        <f>H23</f>
        <v>166.6</v>
      </c>
      <c r="I22" s="38">
        <f t="shared" si="0"/>
        <v>0.9976047904191616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2" customHeight="1">
      <c r="A23" s="18"/>
      <c r="B23" s="26"/>
      <c r="C23" s="26"/>
      <c r="D23" s="26" t="s">
        <v>23</v>
      </c>
      <c r="E23" s="148">
        <v>167</v>
      </c>
      <c r="F23" s="32"/>
      <c r="G23" s="33"/>
      <c r="H23" s="34">
        <v>166.6</v>
      </c>
      <c r="I23" s="17">
        <f t="shared" si="0"/>
        <v>0.9976047904191616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1.25" customHeight="1">
      <c r="A24" s="18"/>
      <c r="B24" s="26"/>
      <c r="C24" s="26"/>
      <c r="D24" s="26"/>
      <c r="E24" s="41"/>
      <c r="F24" s="29"/>
      <c r="G24" s="30"/>
      <c r="H24" s="10"/>
      <c r="I24" s="1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45" customFormat="1" ht="12.75">
      <c r="A25" s="42"/>
      <c r="B25" s="39">
        <v>6</v>
      </c>
      <c r="C25" s="8">
        <v>852</v>
      </c>
      <c r="D25" s="11" t="s">
        <v>24</v>
      </c>
      <c r="E25" s="21">
        <f>SUM(E26)</f>
        <v>2149164</v>
      </c>
      <c r="F25" s="43"/>
      <c r="G25" s="44"/>
      <c r="H25" s="21">
        <v>1158589</v>
      </c>
      <c r="I25" s="38">
        <v>0.54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s="2" customFormat="1" ht="38.25" customHeight="1">
      <c r="A26" s="42"/>
      <c r="B26" s="22"/>
      <c r="C26" s="23"/>
      <c r="D26" s="14" t="s">
        <v>25</v>
      </c>
      <c r="E26" s="24">
        <v>2149164</v>
      </c>
      <c r="F26" s="46"/>
      <c r="G26" s="33"/>
      <c r="H26" s="25">
        <v>1158589</v>
      </c>
      <c r="I26" s="17">
        <f aca="true" t="shared" si="1" ref="I26:I31">H26/E26</f>
        <v>0.5390882222110551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77.25" customHeight="1">
      <c r="A27" s="18"/>
      <c r="B27" s="26"/>
      <c r="C27" s="27"/>
      <c r="D27" s="26" t="s">
        <v>26</v>
      </c>
      <c r="E27" s="47">
        <v>2091129</v>
      </c>
      <c r="F27" s="32"/>
      <c r="G27" s="33"/>
      <c r="H27" s="34">
        <v>1118800</v>
      </c>
      <c r="I27" s="17">
        <f t="shared" si="1"/>
        <v>0.5350219905132586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93.75" customHeight="1">
      <c r="A28" s="18"/>
      <c r="B28" s="26"/>
      <c r="C28" s="27"/>
      <c r="D28" s="26" t="s">
        <v>27</v>
      </c>
      <c r="E28" s="47">
        <v>8000</v>
      </c>
      <c r="F28" s="48"/>
      <c r="G28" s="49"/>
      <c r="H28" s="34">
        <v>4980</v>
      </c>
      <c r="I28" s="17">
        <f t="shared" si="1"/>
        <v>0.6225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51">
      <c r="A29" s="18"/>
      <c r="B29" s="41"/>
      <c r="C29" s="50"/>
      <c r="D29" s="51" t="s">
        <v>28</v>
      </c>
      <c r="E29" s="52">
        <v>42436</v>
      </c>
      <c r="F29" s="149"/>
      <c r="G29" s="150"/>
      <c r="H29" s="151">
        <v>27210</v>
      </c>
      <c r="I29" s="17">
        <f t="shared" si="1"/>
        <v>0.6412008671882364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30" customHeight="1">
      <c r="A30" s="18"/>
      <c r="B30" s="41"/>
      <c r="C30" s="50"/>
      <c r="D30" s="36" t="s">
        <v>29</v>
      </c>
      <c r="E30" s="52">
        <v>1747</v>
      </c>
      <c r="F30" s="52"/>
      <c r="G30" s="152"/>
      <c r="H30" s="151">
        <v>1747</v>
      </c>
      <c r="I30" s="17">
        <f t="shared" si="1"/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30" customHeight="1">
      <c r="A31" s="18"/>
      <c r="B31" s="41"/>
      <c r="C31" s="50"/>
      <c r="D31" s="36" t="s">
        <v>30</v>
      </c>
      <c r="E31" s="52">
        <v>5852</v>
      </c>
      <c r="F31" s="153"/>
      <c r="G31" s="154"/>
      <c r="H31" s="151">
        <v>5852</v>
      </c>
      <c r="I31" s="17">
        <f t="shared" si="1"/>
        <v>1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18"/>
      <c r="B32" s="41"/>
      <c r="C32" s="50"/>
      <c r="D32" s="51"/>
      <c r="E32" s="52"/>
      <c r="F32" s="53"/>
      <c r="G32" s="54"/>
      <c r="H32" s="246"/>
      <c r="I32" s="1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45" customFormat="1" ht="12.75">
      <c r="A33" s="42"/>
      <c r="B33" s="55"/>
      <c r="C33" s="56"/>
      <c r="D33" s="11" t="s">
        <v>31</v>
      </c>
      <c r="E33" s="155">
        <f>SUM(E11+E14+E17+E20+E22+E25)</f>
        <v>2277775.92</v>
      </c>
      <c r="F33" s="58"/>
      <c r="G33" s="59"/>
      <c r="H33" s="21">
        <f>H11+H14+H17+H22+H25</f>
        <v>1250382.52</v>
      </c>
      <c r="I33" s="38">
        <f>H33/E33</f>
        <v>0.5489488711426891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s="2" customFormat="1" ht="12.75">
      <c r="A34" s="42"/>
      <c r="B34" s="26"/>
      <c r="C34" s="27"/>
      <c r="D34" s="26" t="s">
        <v>32</v>
      </c>
      <c r="E34" s="60"/>
      <c r="F34" s="61"/>
      <c r="G34" s="62"/>
      <c r="H34" s="63"/>
      <c r="I34" s="6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s="2" customFormat="1" ht="25.5">
      <c r="A35" s="42"/>
      <c r="B35" s="26"/>
      <c r="C35" s="27"/>
      <c r="D35" s="26" t="s">
        <v>33</v>
      </c>
      <c r="E35" s="64">
        <v>2259309.92</v>
      </c>
      <c r="F35" s="65"/>
      <c r="G35" s="65"/>
      <c r="H35" s="64">
        <f>H33-H36</f>
        <v>1233476.52</v>
      </c>
      <c r="I35" s="66">
        <f>H35/E35</f>
        <v>0.5459527748189589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s="2" customFormat="1" ht="12.75">
      <c r="A36" s="42"/>
      <c r="B36" s="26"/>
      <c r="C36" s="26"/>
      <c r="D36" s="26" t="s">
        <v>34</v>
      </c>
      <c r="E36" s="64">
        <v>18466</v>
      </c>
      <c r="F36" s="65"/>
      <c r="G36" s="65"/>
      <c r="H36" s="67">
        <f>H17</f>
        <v>16906</v>
      </c>
      <c r="I36" s="66">
        <f>H36/E36</f>
        <v>0.915520415899491</v>
      </c>
      <c r="J36" s="42"/>
      <c r="K36" s="42"/>
      <c r="L36" s="156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ht="19.5" customHeight="1">
      <c r="A37" s="68"/>
      <c r="B37" s="68"/>
      <c r="C37" s="68"/>
      <c r="D37" s="68"/>
      <c r="E37" s="68"/>
      <c r="H37" s="7"/>
      <c r="I37" s="6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70" customFormat="1" ht="36" customHeight="1">
      <c r="A38" s="261" t="s">
        <v>97</v>
      </c>
      <c r="B38" s="261"/>
      <c r="C38" s="261"/>
      <c r="D38" s="261"/>
      <c r="E38" s="261"/>
      <c r="F38" s="261"/>
      <c r="G38" s="261"/>
      <c r="H38" s="261"/>
      <c r="I38" s="261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</row>
    <row r="39" spans="1:37" s="71" customFormat="1" ht="12.75">
      <c r="A39" s="8" t="s">
        <v>3</v>
      </c>
      <c r="B39" s="8" t="s">
        <v>4</v>
      </c>
      <c r="C39" s="8" t="s">
        <v>35</v>
      </c>
      <c r="D39" s="8" t="s">
        <v>5</v>
      </c>
      <c r="E39" s="8" t="s">
        <v>6</v>
      </c>
      <c r="H39" s="11" t="s">
        <v>7</v>
      </c>
      <c r="I39" s="11" t="s">
        <v>8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</row>
    <row r="40" spans="1:37" s="70" customFormat="1" ht="12.75">
      <c r="A40" s="9">
        <v>1</v>
      </c>
      <c r="B40" s="9">
        <v>2</v>
      </c>
      <c r="C40" s="72">
        <v>3</v>
      </c>
      <c r="D40" s="9">
        <v>4</v>
      </c>
      <c r="E40" s="9">
        <v>5</v>
      </c>
      <c r="H40" s="73"/>
      <c r="I40" s="73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</row>
    <row r="41" spans="1:37" s="71" customFormat="1" ht="12.75">
      <c r="A41" s="74">
        <v>1</v>
      </c>
      <c r="B41" s="11">
        <v>750</v>
      </c>
      <c r="C41" s="11"/>
      <c r="D41" s="74" t="s">
        <v>14</v>
      </c>
      <c r="E41" s="75">
        <f>SUM(E42)</f>
        <v>1600</v>
      </c>
      <c r="F41" s="76"/>
      <c r="G41" s="76"/>
      <c r="H41" s="75">
        <f>H42</f>
        <v>206.15</v>
      </c>
      <c r="I41" s="13">
        <f>H41/E41</f>
        <v>0.12884375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</row>
    <row r="42" spans="1:37" s="70" customFormat="1" ht="12.75">
      <c r="A42" s="77"/>
      <c r="B42" s="77"/>
      <c r="C42" s="77">
        <v>75011</v>
      </c>
      <c r="D42" s="78" t="s">
        <v>36</v>
      </c>
      <c r="E42" s="79">
        <f>SUM(E43)</f>
        <v>1600</v>
      </c>
      <c r="F42" s="80"/>
      <c r="G42" s="80"/>
      <c r="H42" s="79">
        <f>H43</f>
        <v>206.15</v>
      </c>
      <c r="I42" s="81">
        <f>H42/E42</f>
        <v>0.12884375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</row>
    <row r="43" spans="1:37" s="70" customFormat="1" ht="41.25" customHeight="1">
      <c r="A43" s="82"/>
      <c r="B43" s="82"/>
      <c r="C43" s="82"/>
      <c r="D43" s="82" t="s">
        <v>37</v>
      </c>
      <c r="E43" s="83">
        <v>1600</v>
      </c>
      <c r="F43" s="84"/>
      <c r="G43" s="84"/>
      <c r="H43" s="85">
        <v>206.15</v>
      </c>
      <c r="I43" s="66">
        <f>H43/E43</f>
        <v>0.12884375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1:37" s="70" customFormat="1" ht="12.75">
      <c r="A44" s="86"/>
      <c r="B44" s="86"/>
      <c r="C44" s="86"/>
      <c r="D44" s="87"/>
      <c r="E44" s="88"/>
      <c r="H44" s="73"/>
      <c r="I44" s="73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spans="1:37" s="71" customFormat="1" ht="12.75">
      <c r="A45" s="11" t="s">
        <v>13</v>
      </c>
      <c r="B45" s="11">
        <v>852</v>
      </c>
      <c r="C45" s="11"/>
      <c r="D45" s="11" t="s">
        <v>24</v>
      </c>
      <c r="E45" s="89">
        <f>E46</f>
        <v>60000</v>
      </c>
      <c r="F45" s="90"/>
      <c r="G45" s="90"/>
      <c r="H45" s="40">
        <f>H46</f>
        <v>1860.35</v>
      </c>
      <c r="I45" s="13">
        <f>H45/E45</f>
        <v>0.031005833333333333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s="96" customFormat="1" ht="63.75" customHeight="1">
      <c r="A46" s="91"/>
      <c r="B46" s="91"/>
      <c r="C46" s="91">
        <v>85212</v>
      </c>
      <c r="D46" s="92" t="s">
        <v>38</v>
      </c>
      <c r="E46" s="93">
        <v>60000</v>
      </c>
      <c r="F46" s="94"/>
      <c r="G46" s="94"/>
      <c r="H46" s="93">
        <f>H47</f>
        <v>1860.35</v>
      </c>
      <c r="I46" s="81">
        <f>H46/E46</f>
        <v>0.031005833333333333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</row>
    <row r="47" spans="1:37" s="101" customFormat="1" ht="38.25" customHeight="1">
      <c r="A47" s="97"/>
      <c r="B47" s="97"/>
      <c r="C47" s="97"/>
      <c r="D47" s="97" t="s">
        <v>39</v>
      </c>
      <c r="E47" s="98">
        <v>60000</v>
      </c>
      <c r="F47" s="99"/>
      <c r="G47" s="99"/>
      <c r="H47">
        <v>1860.35</v>
      </c>
      <c r="I47" s="66">
        <f>H47/E47</f>
        <v>0.031005833333333333</v>
      </c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</row>
    <row r="48" spans="1:37" s="70" customFormat="1" ht="12.75">
      <c r="A48" s="86"/>
      <c r="B48" s="86"/>
      <c r="C48" s="86"/>
      <c r="D48" s="86"/>
      <c r="E48" s="86"/>
      <c r="H48" s="73"/>
      <c r="I48" s="73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</row>
    <row r="49" spans="1:37" s="107" customFormat="1" ht="12.75">
      <c r="A49" s="102"/>
      <c r="B49" s="102"/>
      <c r="C49" s="102"/>
      <c r="D49" s="103" t="s">
        <v>40</v>
      </c>
      <c r="E49" s="104">
        <f>SUM(E45,E41)</f>
        <v>61600</v>
      </c>
      <c r="F49" s="105"/>
      <c r="G49" s="105"/>
      <c r="H49" s="104">
        <f>H41+H45</f>
        <v>2066.5</v>
      </c>
      <c r="I49" s="13">
        <f>H49/E49</f>
        <v>0.03354707792207792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</row>
    <row r="50" spans="1:37" s="2" customFormat="1" ht="12.75">
      <c r="A50" s="68"/>
      <c r="B50" s="68"/>
      <c r="C50" s="68"/>
      <c r="D50" s="68"/>
      <c r="E50" s="68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37" s="70" customFormat="1" ht="12.75">
      <c r="A51" s="108"/>
      <c r="B51" s="108"/>
      <c r="C51" s="108"/>
      <c r="D51" s="108"/>
      <c r="E51" s="10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s="70" customFormat="1" ht="24.75" customHeight="1">
      <c r="A52" s="262" t="s">
        <v>98</v>
      </c>
      <c r="B52" s="262"/>
      <c r="C52" s="262"/>
      <c r="D52" s="262"/>
      <c r="E52" s="262"/>
      <c r="F52" s="262"/>
      <c r="G52" s="262"/>
      <c r="H52" s="262"/>
      <c r="I52" s="262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1:37" s="70" customFormat="1" ht="12.75">
      <c r="A53" s="68"/>
      <c r="B53" s="68"/>
      <c r="C53" s="68"/>
      <c r="D53" s="68"/>
      <c r="E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s="70" customFormat="1" ht="25.5">
      <c r="A54" s="109" t="s">
        <v>3</v>
      </c>
      <c r="B54" s="109" t="s">
        <v>41</v>
      </c>
      <c r="C54" s="109" t="s">
        <v>42</v>
      </c>
      <c r="D54" s="109" t="s">
        <v>43</v>
      </c>
      <c r="E54" s="109" t="s">
        <v>44</v>
      </c>
      <c r="H54" s="110" t="s">
        <v>7</v>
      </c>
      <c r="I54" s="110" t="s">
        <v>8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1:37" s="70" customFormat="1" ht="12.75">
      <c r="A55" s="111">
        <v>1</v>
      </c>
      <c r="B55" s="111">
        <v>2</v>
      </c>
      <c r="C55" s="111">
        <v>3</v>
      </c>
      <c r="D55" s="111">
        <v>4</v>
      </c>
      <c r="E55" s="111">
        <v>5</v>
      </c>
      <c r="H55" s="73"/>
      <c r="I55" s="73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</row>
    <row r="56" spans="1:37" s="70" customFormat="1" ht="12.75">
      <c r="A56" s="112" t="s">
        <v>9</v>
      </c>
      <c r="B56" s="113" t="s">
        <v>10</v>
      </c>
      <c r="C56" s="109"/>
      <c r="D56" s="114" t="s">
        <v>45</v>
      </c>
      <c r="E56" s="160">
        <f>E57</f>
        <v>37936.92</v>
      </c>
      <c r="F56" s="161"/>
      <c r="G56" s="161"/>
      <c r="H56" s="160">
        <f>H57</f>
        <v>37936.92</v>
      </c>
      <c r="I56" s="115">
        <f aca="true" t="shared" si="2" ref="I56:I62">H56/E56</f>
        <v>1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1:37" s="70" customFormat="1" ht="12.75">
      <c r="A57" s="116"/>
      <c r="B57" s="116"/>
      <c r="C57" s="117" t="s">
        <v>46</v>
      </c>
      <c r="D57" s="92" t="s">
        <v>47</v>
      </c>
      <c r="E57" s="162">
        <f>E58</f>
        <v>37936.92</v>
      </c>
      <c r="F57" s="80"/>
      <c r="G57" s="80"/>
      <c r="H57" s="162">
        <f>H58</f>
        <v>37936.92</v>
      </c>
      <c r="I57" s="81">
        <f t="shared" si="2"/>
        <v>1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s="70" customFormat="1" ht="12.75" customHeight="1">
      <c r="A58" s="118"/>
      <c r="B58" s="118"/>
      <c r="C58" s="118"/>
      <c r="D58" s="206" t="s">
        <v>48</v>
      </c>
      <c r="E58" s="207">
        <v>37936.92</v>
      </c>
      <c r="F58" s="164"/>
      <c r="G58" s="164"/>
      <c r="H58" s="207">
        <f>H59</f>
        <v>37936.92</v>
      </c>
      <c r="I58" s="120">
        <f t="shared" si="2"/>
        <v>1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s="70" customFormat="1" ht="25.5">
      <c r="A59" s="111"/>
      <c r="B59" s="111"/>
      <c r="C59" s="111"/>
      <c r="D59" s="121" t="s">
        <v>49</v>
      </c>
      <c r="E59" s="165">
        <v>37936.92</v>
      </c>
      <c r="F59" s="166"/>
      <c r="G59" s="166"/>
      <c r="H59" s="167">
        <f>SUM(H60:H61)</f>
        <v>37936.92</v>
      </c>
      <c r="I59" s="157">
        <f t="shared" si="2"/>
        <v>1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</row>
    <row r="60" spans="1:37" s="70" customFormat="1" ht="25.5">
      <c r="A60" s="111"/>
      <c r="B60" s="111"/>
      <c r="C60" s="111"/>
      <c r="D60" s="121" t="s">
        <v>50</v>
      </c>
      <c r="E60" s="165">
        <v>37536.92</v>
      </c>
      <c r="F60" s="166"/>
      <c r="G60" s="166"/>
      <c r="H60" s="168">
        <v>37536.92</v>
      </c>
      <c r="I60" s="157">
        <f t="shared" si="2"/>
        <v>1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</row>
    <row r="61" spans="1:37" s="70" customFormat="1" ht="25.5">
      <c r="A61" s="111"/>
      <c r="B61" s="111"/>
      <c r="C61" s="111"/>
      <c r="D61" s="121" t="s">
        <v>51</v>
      </c>
      <c r="E61" s="165">
        <v>400</v>
      </c>
      <c r="F61" s="166"/>
      <c r="G61" s="166"/>
      <c r="H61" s="167">
        <v>400</v>
      </c>
      <c r="I61" s="157">
        <f t="shared" si="2"/>
        <v>1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</row>
    <row r="62" spans="1:37" s="70" customFormat="1" ht="12.75">
      <c r="A62" s="57" t="s">
        <v>52</v>
      </c>
      <c r="B62" s="112">
        <v>750</v>
      </c>
      <c r="C62" s="112"/>
      <c r="D62" s="114" t="s">
        <v>53</v>
      </c>
      <c r="E62" s="147">
        <v>71742</v>
      </c>
      <c r="F62" s="80"/>
      <c r="G62" s="80"/>
      <c r="H62" s="21">
        <v>36422</v>
      </c>
      <c r="I62" s="115">
        <f t="shared" si="2"/>
        <v>0.5076802988486521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</row>
    <row r="63" spans="1:37" s="70" customFormat="1" ht="12.75">
      <c r="A63" s="122"/>
      <c r="B63" s="122"/>
      <c r="C63" s="122"/>
      <c r="D63" s="123"/>
      <c r="E63" s="169"/>
      <c r="F63" s="80"/>
      <c r="G63" s="80"/>
      <c r="H63" s="170"/>
      <c r="I63" s="73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</row>
    <row r="64" spans="1:37" s="70" customFormat="1" ht="12.75">
      <c r="A64" s="124"/>
      <c r="B64" s="124"/>
      <c r="C64" s="124">
        <v>75011</v>
      </c>
      <c r="D64" s="92" t="s">
        <v>36</v>
      </c>
      <c r="E64" s="125">
        <v>71742</v>
      </c>
      <c r="F64" s="80"/>
      <c r="G64" s="80"/>
      <c r="H64" s="79">
        <v>36422</v>
      </c>
      <c r="I64" s="81">
        <f>H64/E64</f>
        <v>0.5076802988486521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</row>
    <row r="65" spans="1:37" s="70" customFormat="1" ht="14.25" customHeight="1">
      <c r="A65" s="126"/>
      <c r="B65" s="126"/>
      <c r="C65" s="126"/>
      <c r="D65" s="206" t="s">
        <v>54</v>
      </c>
      <c r="E65" s="127">
        <v>71742</v>
      </c>
      <c r="F65" s="80"/>
      <c r="G65" s="80"/>
      <c r="H65" s="127">
        <v>36422</v>
      </c>
      <c r="I65" s="120">
        <f>H65/E65</f>
        <v>0.5076802988486521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</row>
    <row r="66" spans="1:9" s="69" customFormat="1" ht="25.5" customHeight="1">
      <c r="A66" s="128"/>
      <c r="B66" s="128"/>
      <c r="C66" s="128"/>
      <c r="D66" s="129" t="s">
        <v>49</v>
      </c>
      <c r="E66" s="67">
        <v>71742</v>
      </c>
      <c r="F66" s="130"/>
      <c r="G66" s="130"/>
      <c r="H66" s="67">
        <v>36422</v>
      </c>
      <c r="I66" s="66">
        <f>H66/E66</f>
        <v>0.5076802988486521</v>
      </c>
    </row>
    <row r="67" spans="1:9" s="69" customFormat="1" ht="28.5" customHeight="1">
      <c r="A67" s="128"/>
      <c r="B67" s="128"/>
      <c r="C67" s="128"/>
      <c r="D67" s="129" t="s">
        <v>55</v>
      </c>
      <c r="E67" s="67">
        <v>71380</v>
      </c>
      <c r="F67" s="130"/>
      <c r="G67" s="130"/>
      <c r="H67" s="67">
        <v>36422</v>
      </c>
      <c r="I67" s="66">
        <f>H67/E67</f>
        <v>0.5102549733818997</v>
      </c>
    </row>
    <row r="68" spans="1:9" s="69" customFormat="1" ht="26.25" customHeight="1">
      <c r="A68" s="128"/>
      <c r="B68" s="128"/>
      <c r="C68" s="128"/>
      <c r="D68" s="129" t="s">
        <v>56</v>
      </c>
      <c r="E68" s="67">
        <v>362</v>
      </c>
      <c r="F68" s="130"/>
      <c r="G68" s="130"/>
      <c r="H68" s="67">
        <v>0</v>
      </c>
      <c r="I68" s="66">
        <f>H68/E68</f>
        <v>0</v>
      </c>
    </row>
    <row r="69" spans="1:37" s="2" customFormat="1" ht="17.25" customHeight="1">
      <c r="A69" s="131"/>
      <c r="B69" s="132"/>
      <c r="C69" s="132"/>
      <c r="D69" s="121"/>
      <c r="E69" s="171"/>
      <c r="F69" s="172"/>
      <c r="G69" s="172"/>
      <c r="H69" s="67"/>
      <c r="I69" s="63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1:37" s="2" customFormat="1" ht="51.75" customHeight="1">
      <c r="A70" s="39">
        <v>3</v>
      </c>
      <c r="B70" s="112">
        <v>751</v>
      </c>
      <c r="C70" s="112"/>
      <c r="D70" s="114" t="s">
        <v>17</v>
      </c>
      <c r="E70" s="21">
        <v>18466</v>
      </c>
      <c r="F70" s="172"/>
      <c r="G70" s="172"/>
      <c r="H70" s="21">
        <f>H71</f>
        <v>0</v>
      </c>
      <c r="I70" s="13">
        <f>H70/E70</f>
        <v>0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1:37" s="2" customFormat="1" ht="12.75">
      <c r="A71" s="131"/>
      <c r="B71" s="131"/>
      <c r="C71" s="131"/>
      <c r="D71" s="123"/>
      <c r="E71" s="173"/>
      <c r="F71" s="172"/>
      <c r="G71" s="172"/>
      <c r="H71" s="67"/>
      <c r="I71" s="133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s="2" customFormat="1" ht="38.25" customHeight="1">
      <c r="A72" s="124"/>
      <c r="B72" s="124"/>
      <c r="C72" s="124">
        <v>75101</v>
      </c>
      <c r="D72" s="92" t="s">
        <v>57</v>
      </c>
      <c r="E72" s="79">
        <f>SUM(E73)</f>
        <v>3200</v>
      </c>
      <c r="F72" s="172"/>
      <c r="G72" s="172"/>
      <c r="H72" s="163">
        <f>H73</f>
        <v>0</v>
      </c>
      <c r="I72" s="81">
        <f aca="true" t="shared" si="3" ref="I72:I90">H72/E72</f>
        <v>0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s="2" customFormat="1" ht="12" customHeight="1">
      <c r="A73" s="126"/>
      <c r="B73" s="126"/>
      <c r="C73" s="126"/>
      <c r="D73" s="119" t="s">
        <v>58</v>
      </c>
      <c r="E73" s="127">
        <f>SUM(E74)</f>
        <v>3200</v>
      </c>
      <c r="F73" s="172"/>
      <c r="G73" s="172"/>
      <c r="H73" s="127">
        <f>H74</f>
        <v>0</v>
      </c>
      <c r="I73" s="120">
        <f t="shared" si="3"/>
        <v>0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9" s="42" customFormat="1" ht="24" customHeight="1">
      <c r="A74" s="128"/>
      <c r="B74" s="128"/>
      <c r="C74" s="128"/>
      <c r="D74" s="129" t="s">
        <v>49</v>
      </c>
      <c r="E74" s="67">
        <f>SUM(E75)</f>
        <v>3200</v>
      </c>
      <c r="F74" s="156"/>
      <c r="G74" s="156"/>
      <c r="H74" s="67">
        <f>H75</f>
        <v>0</v>
      </c>
      <c r="I74" s="66">
        <f t="shared" si="3"/>
        <v>0</v>
      </c>
    </row>
    <row r="75" spans="1:9" s="42" customFormat="1" ht="27.75" customHeight="1">
      <c r="A75" s="128"/>
      <c r="B75" s="128"/>
      <c r="C75" s="128"/>
      <c r="D75" s="128" t="s">
        <v>59</v>
      </c>
      <c r="E75" s="67">
        <f>SUM(E76)</f>
        <v>3200</v>
      </c>
      <c r="F75" s="156"/>
      <c r="G75" s="156"/>
      <c r="H75" s="67">
        <f>H76</f>
        <v>0</v>
      </c>
      <c r="I75" s="66">
        <f t="shared" si="3"/>
        <v>0</v>
      </c>
    </row>
    <row r="76" spans="1:37" s="2" customFormat="1" ht="35.25" customHeight="1">
      <c r="A76" s="208"/>
      <c r="B76" s="208"/>
      <c r="C76" s="208"/>
      <c r="D76" s="209" t="s">
        <v>60</v>
      </c>
      <c r="E76" s="210">
        <v>3200</v>
      </c>
      <c r="F76" s="172"/>
      <c r="G76" s="172"/>
      <c r="H76" s="211">
        <v>0</v>
      </c>
      <c r="I76" s="200">
        <f t="shared" si="3"/>
        <v>0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s="2" customFormat="1" ht="35.25" customHeight="1">
      <c r="A77" s="135"/>
      <c r="B77" s="135"/>
      <c r="C77" s="136">
        <v>75113</v>
      </c>
      <c r="D77" s="137" t="s">
        <v>61</v>
      </c>
      <c r="E77" s="175">
        <v>15266</v>
      </c>
      <c r="F77" s="175"/>
      <c r="G77" s="175"/>
      <c r="H77" s="175">
        <v>15266</v>
      </c>
      <c r="I77" s="81">
        <f t="shared" si="3"/>
        <v>1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s="2" customFormat="1" ht="12" customHeight="1">
      <c r="A78" s="217"/>
      <c r="B78" s="217"/>
      <c r="C78" s="217"/>
      <c r="D78" s="218" t="s">
        <v>58</v>
      </c>
      <c r="E78" s="184">
        <v>15266</v>
      </c>
      <c r="F78" s="219"/>
      <c r="G78" s="219"/>
      <c r="H78" s="184">
        <v>15266</v>
      </c>
      <c r="I78" s="120">
        <f t="shared" si="3"/>
        <v>1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1:37" s="2" customFormat="1" ht="12.75" customHeight="1" hidden="1">
      <c r="A79" s="220"/>
      <c r="B79" s="220"/>
      <c r="C79" s="220"/>
      <c r="D79" s="220"/>
      <c r="E79" s="221"/>
      <c r="F79" s="221"/>
      <c r="G79" s="221"/>
      <c r="H79" s="221"/>
      <c r="I79" s="66" t="e">
        <f t="shared" si="3"/>
        <v>#DIV/0!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1:37" s="2" customFormat="1" ht="12.75" customHeight="1" hidden="1">
      <c r="A80" s="220"/>
      <c r="B80" s="220"/>
      <c r="C80" s="220"/>
      <c r="D80" s="220"/>
      <c r="E80" s="221"/>
      <c r="F80" s="221"/>
      <c r="G80" s="221"/>
      <c r="H80" s="221"/>
      <c r="I80" s="66" t="e">
        <f t="shared" si="3"/>
        <v>#DIV/0!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1:37" s="2" customFormat="1" ht="12.75" customHeight="1" hidden="1">
      <c r="A81" s="220"/>
      <c r="B81" s="220"/>
      <c r="C81" s="220"/>
      <c r="D81" s="220"/>
      <c r="E81" s="221"/>
      <c r="F81" s="221"/>
      <c r="G81" s="221"/>
      <c r="H81" s="221"/>
      <c r="I81" s="66" t="e">
        <f t="shared" si="3"/>
        <v>#DIV/0!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1:37" s="2" customFormat="1" ht="26.25" customHeight="1">
      <c r="A82" s="220"/>
      <c r="B82" s="222"/>
      <c r="C82" s="220"/>
      <c r="D82" s="222" t="s">
        <v>62</v>
      </c>
      <c r="E82" s="223">
        <v>8186</v>
      </c>
      <c r="F82" s="221"/>
      <c r="G82" s="221"/>
      <c r="H82" s="221">
        <v>8186</v>
      </c>
      <c r="I82" s="66">
        <f t="shared" si="3"/>
        <v>1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1:37" s="2" customFormat="1" ht="26.25" customHeight="1">
      <c r="A83" s="220"/>
      <c r="B83" s="222"/>
      <c r="C83" s="220"/>
      <c r="D83" s="222" t="s">
        <v>63</v>
      </c>
      <c r="E83" s="223">
        <v>5580.29</v>
      </c>
      <c r="F83" s="221"/>
      <c r="G83" s="221"/>
      <c r="H83" s="221">
        <v>5580.29</v>
      </c>
      <c r="I83" s="66">
        <f t="shared" si="3"/>
        <v>1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1:37" s="2" customFormat="1" ht="26.25" customHeight="1">
      <c r="A84" s="220"/>
      <c r="B84" s="222"/>
      <c r="C84" s="220"/>
      <c r="D84" s="97" t="s">
        <v>64</v>
      </c>
      <c r="E84" s="223">
        <v>2605.71</v>
      </c>
      <c r="F84" s="221"/>
      <c r="G84" s="221"/>
      <c r="H84" s="221">
        <v>2605.71</v>
      </c>
      <c r="I84" s="66">
        <f t="shared" si="3"/>
        <v>1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1:37" s="2" customFormat="1" ht="26.25" customHeight="1">
      <c r="A85" s="220"/>
      <c r="B85" s="222"/>
      <c r="C85" s="220"/>
      <c r="D85" s="97" t="s">
        <v>65</v>
      </c>
      <c r="E85" s="223">
        <v>7080</v>
      </c>
      <c r="F85" s="221"/>
      <c r="G85" s="221"/>
      <c r="H85" s="221">
        <v>7080</v>
      </c>
      <c r="I85" s="66">
        <f t="shared" si="3"/>
        <v>1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1:37" s="2" customFormat="1" ht="26.25" customHeight="1">
      <c r="A86" s="224" t="s">
        <v>66</v>
      </c>
      <c r="B86" s="11">
        <v>752</v>
      </c>
      <c r="C86" s="224"/>
      <c r="D86" s="74" t="s">
        <v>20</v>
      </c>
      <c r="E86" s="21">
        <v>300</v>
      </c>
      <c r="F86" s="225"/>
      <c r="G86" s="225"/>
      <c r="H86" s="225">
        <v>0</v>
      </c>
      <c r="I86" s="115">
        <f t="shared" si="3"/>
        <v>0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1:37" s="2" customFormat="1" ht="26.25" customHeight="1">
      <c r="A87" s="226"/>
      <c r="B87" s="227"/>
      <c r="C87" s="226">
        <v>75212</v>
      </c>
      <c r="D87" s="228" t="s">
        <v>67</v>
      </c>
      <c r="E87" s="180">
        <v>300</v>
      </c>
      <c r="F87" s="229"/>
      <c r="G87" s="229"/>
      <c r="H87" s="229">
        <v>0</v>
      </c>
      <c r="I87" s="81">
        <f t="shared" si="3"/>
        <v>0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1:37" s="2" customFormat="1" ht="12.75" customHeight="1">
      <c r="A88" s="217"/>
      <c r="B88" s="230"/>
      <c r="C88" s="217"/>
      <c r="D88" s="206" t="s">
        <v>48</v>
      </c>
      <c r="E88" s="184">
        <v>300</v>
      </c>
      <c r="F88" s="219"/>
      <c r="G88" s="219"/>
      <c r="H88" s="219">
        <v>0</v>
      </c>
      <c r="I88" s="120">
        <f t="shared" si="3"/>
        <v>0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1:37" s="2" customFormat="1" ht="26.25" customHeight="1">
      <c r="A89" s="220"/>
      <c r="B89" s="222"/>
      <c r="C89" s="220"/>
      <c r="D89" s="97" t="s">
        <v>68</v>
      </c>
      <c r="E89" s="223">
        <v>300</v>
      </c>
      <c r="F89" s="221"/>
      <c r="G89" s="221"/>
      <c r="H89" s="221">
        <v>0</v>
      </c>
      <c r="I89" s="66">
        <f t="shared" si="3"/>
        <v>0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1:37" s="2" customFormat="1" ht="26.25" customHeight="1">
      <c r="A90" s="220"/>
      <c r="B90" s="222"/>
      <c r="C90" s="220"/>
      <c r="D90" s="97" t="s">
        <v>69</v>
      </c>
      <c r="E90" s="223">
        <v>300</v>
      </c>
      <c r="F90" s="221"/>
      <c r="G90" s="221"/>
      <c r="H90" s="221">
        <v>0</v>
      </c>
      <c r="I90" s="66">
        <f t="shared" si="3"/>
        <v>0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s="2" customFormat="1" ht="22.5" customHeight="1">
      <c r="A91" s="212"/>
      <c r="B91" s="213"/>
      <c r="C91" s="213"/>
      <c r="D91" s="213"/>
      <c r="E91" s="214"/>
      <c r="F91" s="172"/>
      <c r="G91" s="172"/>
      <c r="H91" s="215"/>
      <c r="I91" s="216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s="2" customFormat="1" ht="12.75">
      <c r="A92" s="39">
        <v>5</v>
      </c>
      <c r="B92" s="138">
        <v>851</v>
      </c>
      <c r="C92" s="114"/>
      <c r="D92" s="114" t="s">
        <v>22</v>
      </c>
      <c r="E92" s="21">
        <v>167</v>
      </c>
      <c r="F92" s="177"/>
      <c r="G92" s="177"/>
      <c r="H92" s="21">
        <v>166.6</v>
      </c>
      <c r="I92" s="13">
        <f>H92/E92</f>
        <v>0.9976047904191616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1:37" s="2" customFormat="1" ht="12.75">
      <c r="A93" s="131"/>
      <c r="B93" s="121"/>
      <c r="C93" s="121"/>
      <c r="D93" s="121"/>
      <c r="E93" s="174"/>
      <c r="F93" s="172"/>
      <c r="G93" s="172"/>
      <c r="H93" s="67"/>
      <c r="I93" s="63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1:37" s="2" customFormat="1" ht="12.75">
      <c r="A94" s="124"/>
      <c r="B94" s="92"/>
      <c r="C94" s="139">
        <v>85195</v>
      </c>
      <c r="D94" s="92" t="s">
        <v>47</v>
      </c>
      <c r="E94" s="79">
        <v>167</v>
      </c>
      <c r="F94" s="172"/>
      <c r="G94" s="172"/>
      <c r="H94" s="163">
        <v>166.6</v>
      </c>
      <c r="I94" s="81">
        <f>H94/E94</f>
        <v>0.9976047904191616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1:37" s="2" customFormat="1" ht="13.5" customHeight="1">
      <c r="A95" s="126"/>
      <c r="B95" s="119"/>
      <c r="C95" s="119"/>
      <c r="D95" s="206" t="s">
        <v>54</v>
      </c>
      <c r="E95" s="127">
        <v>167</v>
      </c>
      <c r="F95" s="172"/>
      <c r="G95" s="172"/>
      <c r="H95" s="127">
        <v>166.6</v>
      </c>
      <c r="I95" s="120">
        <f>H95/E95</f>
        <v>0.9976047904191616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1:9" s="42" customFormat="1" ht="27" customHeight="1">
      <c r="A96" s="128"/>
      <c r="B96" s="129"/>
      <c r="C96" s="129"/>
      <c r="D96" s="129" t="s">
        <v>49</v>
      </c>
      <c r="E96" s="67">
        <v>167</v>
      </c>
      <c r="F96" s="156"/>
      <c r="G96" s="156"/>
      <c r="H96" s="67">
        <v>166.6</v>
      </c>
      <c r="I96" s="66">
        <f>H96/E96</f>
        <v>0.9976047904191616</v>
      </c>
    </row>
    <row r="97" spans="1:9" s="42" customFormat="1" ht="38.25">
      <c r="A97" s="128"/>
      <c r="B97" s="129"/>
      <c r="C97" s="129"/>
      <c r="D97" s="128" t="s">
        <v>59</v>
      </c>
      <c r="E97" s="67">
        <v>47</v>
      </c>
      <c r="F97" s="156"/>
      <c r="G97" s="156"/>
      <c r="H97" s="67">
        <f>H98</f>
        <v>46.6</v>
      </c>
      <c r="I97" s="66">
        <f>H97/E97</f>
        <v>0.9914893617021276</v>
      </c>
    </row>
    <row r="98" spans="1:37" s="2" customFormat="1" ht="12.75">
      <c r="A98" s="131"/>
      <c r="B98" s="121"/>
      <c r="C98" s="121"/>
      <c r="D98" s="121" t="s">
        <v>70</v>
      </c>
      <c r="E98" s="174">
        <v>47</v>
      </c>
      <c r="F98" s="172"/>
      <c r="G98" s="172"/>
      <c r="H98" s="67">
        <v>46.6</v>
      </c>
      <c r="I98" s="66">
        <f>H98/E98</f>
        <v>0.9914893617021276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1:37" s="2" customFormat="1" ht="24.75" customHeight="1">
      <c r="A99" s="131"/>
      <c r="B99" s="121"/>
      <c r="C99" s="121"/>
      <c r="D99" s="121" t="s">
        <v>71</v>
      </c>
      <c r="E99" s="174">
        <v>120</v>
      </c>
      <c r="F99" s="172"/>
      <c r="G99" s="172"/>
      <c r="H99" s="67">
        <v>120</v>
      </c>
      <c r="I99" s="66">
        <v>1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1:37" s="2" customFormat="1" ht="12.75">
      <c r="A100" s="131"/>
      <c r="B100" s="121"/>
      <c r="C100" s="121"/>
      <c r="D100" s="121"/>
      <c r="E100" s="171"/>
      <c r="F100" s="172"/>
      <c r="G100" s="172"/>
      <c r="H100" s="67"/>
      <c r="I100" s="63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1:37" ht="12.75">
      <c r="A101" s="39">
        <v>6</v>
      </c>
      <c r="B101" s="112">
        <v>852</v>
      </c>
      <c r="C101" s="112"/>
      <c r="D101" s="114" t="s">
        <v>24</v>
      </c>
      <c r="E101" s="21">
        <v>2149164</v>
      </c>
      <c r="F101" s="178"/>
      <c r="G101" s="178"/>
      <c r="H101" s="21">
        <v>1095970.11</v>
      </c>
      <c r="I101" s="13">
        <f>H101/E101</f>
        <v>0.5099518277804765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140"/>
      <c r="B102" s="140"/>
      <c r="C102" s="140"/>
      <c r="D102" s="141"/>
      <c r="E102" s="179"/>
      <c r="F102" s="178"/>
      <c r="G102" s="178"/>
      <c r="H102" s="158"/>
      <c r="I102" s="1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81" customHeight="1">
      <c r="A103" s="124"/>
      <c r="B103" s="124"/>
      <c r="C103" s="124">
        <v>85212</v>
      </c>
      <c r="D103" s="92" t="s">
        <v>38</v>
      </c>
      <c r="E103" s="79">
        <v>2091129</v>
      </c>
      <c r="F103" s="178"/>
      <c r="G103" s="178"/>
      <c r="H103" s="180">
        <v>1065394.93</v>
      </c>
      <c r="I103" s="81">
        <f aca="true" t="shared" si="4" ref="I103:I114">H103/E103</f>
        <v>0.5094831213186752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126"/>
      <c r="B104" s="126"/>
      <c r="C104" s="126"/>
      <c r="D104" s="119" t="s">
        <v>58</v>
      </c>
      <c r="E104" s="127">
        <v>2091129</v>
      </c>
      <c r="F104" s="178"/>
      <c r="G104" s="178"/>
      <c r="H104" s="127">
        <f>SUM(H105+H112)</f>
        <v>1065394.9300000002</v>
      </c>
      <c r="I104" s="120">
        <f t="shared" si="4"/>
        <v>0.5094831213186753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9" s="7" customFormat="1" ht="23.25" customHeight="1">
      <c r="A105" s="128"/>
      <c r="B105" s="128"/>
      <c r="C105" s="128"/>
      <c r="D105" s="129" t="s">
        <v>49</v>
      </c>
      <c r="E105" s="67">
        <v>117789</v>
      </c>
      <c r="F105" s="181"/>
      <c r="G105" s="181"/>
      <c r="H105" s="67">
        <f>H106+H110</f>
        <v>79370.27000000002</v>
      </c>
      <c r="I105" s="66">
        <f t="shared" si="4"/>
        <v>0.6738343139002795</v>
      </c>
    </row>
    <row r="106" spans="1:9" s="7" customFormat="1" ht="29.25" customHeight="1">
      <c r="A106" s="128"/>
      <c r="B106" s="128"/>
      <c r="C106" s="128"/>
      <c r="D106" s="129" t="s">
        <v>72</v>
      </c>
      <c r="E106" s="67">
        <v>102489</v>
      </c>
      <c r="F106" s="181"/>
      <c r="G106" s="181"/>
      <c r="H106" s="158">
        <f>SUM(H107:H109)</f>
        <v>69959.17000000001</v>
      </c>
      <c r="I106" s="66">
        <f t="shared" si="4"/>
        <v>0.682601742626038</v>
      </c>
    </row>
    <row r="107" spans="1:37" ht="26.25" customHeight="1">
      <c r="A107" s="131"/>
      <c r="B107" s="131"/>
      <c r="C107" s="131"/>
      <c r="D107" s="142" t="s">
        <v>73</v>
      </c>
      <c r="E107" s="182">
        <v>51072</v>
      </c>
      <c r="F107" s="178"/>
      <c r="G107" s="178"/>
      <c r="H107" s="158">
        <v>43298.26</v>
      </c>
      <c r="I107" s="66">
        <f t="shared" si="4"/>
        <v>0.8477886121553885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32.25" customHeight="1">
      <c r="A108" s="131"/>
      <c r="B108" s="131"/>
      <c r="C108" s="131"/>
      <c r="D108" s="142" t="s">
        <v>74</v>
      </c>
      <c r="E108" s="182">
        <v>41270</v>
      </c>
      <c r="F108" s="178"/>
      <c r="G108" s="178"/>
      <c r="H108" s="158">
        <v>21190.7</v>
      </c>
      <c r="I108" s="66">
        <f t="shared" si="4"/>
        <v>0.5134649866731282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32.25" customHeight="1">
      <c r="A109" s="131"/>
      <c r="B109" s="131"/>
      <c r="C109" s="131"/>
      <c r="D109" s="142" t="s">
        <v>75</v>
      </c>
      <c r="E109" s="182">
        <v>10147</v>
      </c>
      <c r="F109" s="178"/>
      <c r="G109" s="178"/>
      <c r="H109" s="158">
        <v>5470.21</v>
      </c>
      <c r="I109" s="66">
        <f t="shared" si="4"/>
        <v>0.5390962846161427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9" s="7" customFormat="1" ht="30.75" customHeight="1">
      <c r="A110" s="128"/>
      <c r="B110" s="128"/>
      <c r="C110" s="128"/>
      <c r="D110" s="128" t="s">
        <v>56</v>
      </c>
      <c r="E110" s="183">
        <v>15300</v>
      </c>
      <c r="F110" s="181"/>
      <c r="G110" s="181"/>
      <c r="H110" s="158">
        <f>SUM(H111:H111)</f>
        <v>9411.1</v>
      </c>
      <c r="I110" s="66">
        <f t="shared" si="4"/>
        <v>0.6151045751633987</v>
      </c>
    </row>
    <row r="111" spans="1:9" s="7" customFormat="1" ht="15" customHeight="1">
      <c r="A111" s="128"/>
      <c r="B111" s="128"/>
      <c r="C111" s="128"/>
      <c r="D111" s="128" t="s">
        <v>76</v>
      </c>
      <c r="E111" s="183">
        <v>15300</v>
      </c>
      <c r="F111" s="181"/>
      <c r="G111" s="181"/>
      <c r="H111" s="158">
        <v>9411.1</v>
      </c>
      <c r="I111" s="66">
        <f t="shared" si="4"/>
        <v>0.6151045751633987</v>
      </c>
    </row>
    <row r="112" spans="1:9" s="7" customFormat="1" ht="28.5" customHeight="1">
      <c r="A112" s="128"/>
      <c r="B112" s="128"/>
      <c r="C112" s="128"/>
      <c r="D112" s="128" t="s">
        <v>77</v>
      </c>
      <c r="E112" s="183">
        <v>1973340</v>
      </c>
      <c r="F112" s="181"/>
      <c r="G112" s="181"/>
      <c r="H112" s="158">
        <v>986024.66</v>
      </c>
      <c r="I112" s="66">
        <f t="shared" si="4"/>
        <v>0.49967297069942335</v>
      </c>
    </row>
    <row r="113" spans="1:9" s="7" customFormat="1" ht="24.75" customHeight="1">
      <c r="A113" s="131"/>
      <c r="B113" s="131"/>
      <c r="C113" s="131"/>
      <c r="D113" s="142" t="s">
        <v>78</v>
      </c>
      <c r="E113" s="182">
        <v>1622340</v>
      </c>
      <c r="F113" s="178"/>
      <c r="G113" s="178"/>
      <c r="H113" s="158">
        <v>803684.3</v>
      </c>
      <c r="I113" s="66">
        <f t="shared" si="4"/>
        <v>0.4953858623962918</v>
      </c>
    </row>
    <row r="114" spans="1:37" ht="12.75">
      <c r="A114" s="131"/>
      <c r="B114" s="131"/>
      <c r="C114" s="131"/>
      <c r="D114" s="142" t="s">
        <v>79</v>
      </c>
      <c r="E114" s="182">
        <v>351000</v>
      </c>
      <c r="F114" s="178"/>
      <c r="G114" s="178"/>
      <c r="H114" s="158">
        <v>182340.36</v>
      </c>
      <c r="I114" s="66">
        <f t="shared" si="4"/>
        <v>0.519488205128205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122"/>
      <c r="B115" s="122"/>
      <c r="C115" s="122"/>
      <c r="D115" s="134"/>
      <c r="E115" s="179"/>
      <c r="F115" s="178"/>
      <c r="G115" s="178"/>
      <c r="H115" s="158"/>
      <c r="I115" s="10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02">
      <c r="A116" s="124"/>
      <c r="B116" s="124"/>
      <c r="C116" s="124">
        <v>85213</v>
      </c>
      <c r="D116" s="92" t="s">
        <v>80</v>
      </c>
      <c r="E116" s="79">
        <v>8000</v>
      </c>
      <c r="F116" s="178"/>
      <c r="G116" s="178"/>
      <c r="H116" s="180">
        <f>H117</f>
        <v>3387.6</v>
      </c>
      <c r="I116" s="81">
        <f aca="true" t="shared" si="5" ref="I116:I136">H116/E116</f>
        <v>0.42345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5.75" customHeight="1">
      <c r="A117" s="126"/>
      <c r="B117" s="126"/>
      <c r="C117" s="126"/>
      <c r="D117" s="119" t="s">
        <v>54</v>
      </c>
      <c r="E117" s="127">
        <v>8000</v>
      </c>
      <c r="F117" s="178"/>
      <c r="G117" s="178"/>
      <c r="H117" s="184">
        <f>H118</f>
        <v>3387.6</v>
      </c>
      <c r="I117" s="120">
        <f t="shared" si="5"/>
        <v>0.42345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5.5">
      <c r="A118" s="128"/>
      <c r="B118" s="128"/>
      <c r="C118" s="128"/>
      <c r="D118" s="129" t="s">
        <v>49</v>
      </c>
      <c r="E118" s="67">
        <v>8000</v>
      </c>
      <c r="F118" s="181"/>
      <c r="G118" s="181"/>
      <c r="H118" s="158">
        <f>H119</f>
        <v>3387.6</v>
      </c>
      <c r="I118" s="66">
        <f t="shared" si="5"/>
        <v>0.42345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9" s="7" customFormat="1" ht="37.5" customHeight="1">
      <c r="A119" s="128"/>
      <c r="B119" s="128"/>
      <c r="C119" s="128"/>
      <c r="D119" s="129" t="s">
        <v>81</v>
      </c>
      <c r="E119" s="67">
        <v>8000</v>
      </c>
      <c r="F119" s="181"/>
      <c r="G119" s="181"/>
      <c r="H119" s="158">
        <f>H120</f>
        <v>3387.6</v>
      </c>
      <c r="I119" s="66">
        <f t="shared" si="5"/>
        <v>0.42345</v>
      </c>
    </row>
    <row r="120" spans="1:9" s="7" customFormat="1" ht="26.25" customHeight="1">
      <c r="A120" s="131"/>
      <c r="B120" s="131"/>
      <c r="C120" s="131"/>
      <c r="D120" s="121" t="s">
        <v>82</v>
      </c>
      <c r="E120" s="174">
        <v>8000</v>
      </c>
      <c r="F120" s="178"/>
      <c r="G120" s="178"/>
      <c r="H120" s="158">
        <v>3387.6</v>
      </c>
      <c r="I120" s="66">
        <f t="shared" si="5"/>
        <v>0.42345</v>
      </c>
    </row>
    <row r="121" spans="1:9" s="144" customFormat="1" ht="26.25" customHeight="1">
      <c r="A121" s="136"/>
      <c r="B121" s="136"/>
      <c r="C121" s="136">
        <v>85215</v>
      </c>
      <c r="D121" s="143" t="s">
        <v>83</v>
      </c>
      <c r="E121" s="163">
        <v>5852</v>
      </c>
      <c r="F121" s="185"/>
      <c r="G121" s="185"/>
      <c r="H121" s="180">
        <v>820.18</v>
      </c>
      <c r="I121" s="81">
        <f t="shared" si="5"/>
        <v>0.1401537935748462</v>
      </c>
    </row>
    <row r="122" spans="1:9" s="7" customFormat="1" ht="15" customHeight="1">
      <c r="A122" s="126"/>
      <c r="B122" s="126"/>
      <c r="C122" s="126"/>
      <c r="D122" s="119" t="s">
        <v>48</v>
      </c>
      <c r="E122" s="127">
        <v>5852</v>
      </c>
      <c r="F122" s="186"/>
      <c r="G122" s="186"/>
      <c r="H122" s="184">
        <v>820.18</v>
      </c>
      <c r="I122" s="120">
        <f t="shared" si="5"/>
        <v>0.1401537935748462</v>
      </c>
    </row>
    <row r="123" spans="1:9" s="7" customFormat="1" ht="26.25" customHeight="1">
      <c r="A123" s="131"/>
      <c r="B123" s="131"/>
      <c r="C123" s="131"/>
      <c r="D123" s="121" t="s">
        <v>84</v>
      </c>
      <c r="E123" s="174">
        <v>5737</v>
      </c>
      <c r="F123" s="178"/>
      <c r="G123" s="178"/>
      <c r="H123" s="158">
        <v>820.18</v>
      </c>
      <c r="I123" s="66">
        <f t="shared" si="5"/>
        <v>0.1429632211957469</v>
      </c>
    </row>
    <row r="124" spans="1:9" s="7" customFormat="1" ht="26.25" customHeight="1">
      <c r="A124" s="131"/>
      <c r="B124" s="131"/>
      <c r="C124" s="131"/>
      <c r="D124" s="121" t="s">
        <v>85</v>
      </c>
      <c r="E124" s="174">
        <v>5737</v>
      </c>
      <c r="F124" s="247"/>
      <c r="G124" s="247"/>
      <c r="H124" s="158">
        <v>820.18</v>
      </c>
      <c r="I124" s="66">
        <f t="shared" si="5"/>
        <v>0.1429632211957469</v>
      </c>
    </row>
    <row r="125" spans="1:9" s="7" customFormat="1" ht="26.25" customHeight="1">
      <c r="A125" s="131"/>
      <c r="B125" s="131"/>
      <c r="C125" s="131"/>
      <c r="D125" s="121" t="s">
        <v>86</v>
      </c>
      <c r="E125" s="174">
        <v>115</v>
      </c>
      <c r="F125" s="223"/>
      <c r="G125" s="223"/>
      <c r="H125" s="221">
        <v>0</v>
      </c>
      <c r="I125" s="66">
        <f t="shared" si="5"/>
        <v>0</v>
      </c>
    </row>
    <row r="126" spans="1:9" s="7" customFormat="1" ht="26.25" customHeight="1">
      <c r="A126" s="131"/>
      <c r="B126" s="131"/>
      <c r="C126" s="131"/>
      <c r="D126" s="121" t="s">
        <v>87</v>
      </c>
      <c r="E126" s="174">
        <v>115</v>
      </c>
      <c r="F126" s="248"/>
      <c r="G126" s="248"/>
      <c r="H126" s="249">
        <v>0</v>
      </c>
      <c r="I126" s="66">
        <f t="shared" si="5"/>
        <v>0</v>
      </c>
    </row>
    <row r="127" spans="1:37" ht="24.75" customHeight="1">
      <c r="A127" s="136"/>
      <c r="B127" s="136"/>
      <c r="C127" s="124">
        <v>85295</v>
      </c>
      <c r="D127" s="92" t="s">
        <v>47</v>
      </c>
      <c r="E127" s="187">
        <v>44183</v>
      </c>
      <c r="F127" s="188"/>
      <c r="G127" s="188"/>
      <c r="H127" s="187">
        <v>26368</v>
      </c>
      <c r="I127" s="159">
        <f t="shared" si="5"/>
        <v>0.596790620827015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4.25" customHeight="1">
      <c r="A128" s="126"/>
      <c r="B128" s="126"/>
      <c r="C128" s="126"/>
      <c r="D128" s="119" t="s">
        <v>48</v>
      </c>
      <c r="E128" s="189">
        <v>44183</v>
      </c>
      <c r="F128" s="190"/>
      <c r="G128" s="190"/>
      <c r="H128" s="189">
        <v>26368</v>
      </c>
      <c r="I128" s="120">
        <f t="shared" si="5"/>
        <v>0.596790620827015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.75" customHeight="1">
      <c r="A129" s="128"/>
      <c r="B129" s="128"/>
      <c r="C129" s="128"/>
      <c r="D129" s="129" t="s">
        <v>88</v>
      </c>
      <c r="E129" s="191">
        <v>41200</v>
      </c>
      <c r="F129" s="192"/>
      <c r="G129" s="192"/>
      <c r="H129" s="191">
        <v>25600</v>
      </c>
      <c r="I129" s="66">
        <f t="shared" si="5"/>
        <v>0.6213592233009708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7.75" customHeight="1">
      <c r="A130" s="131"/>
      <c r="B130" s="131"/>
      <c r="C130" s="131"/>
      <c r="D130" s="121" t="s">
        <v>89</v>
      </c>
      <c r="E130" s="193">
        <v>41200</v>
      </c>
      <c r="F130" s="194"/>
      <c r="G130" s="194"/>
      <c r="H130" s="191">
        <v>25600</v>
      </c>
      <c r="I130" s="66">
        <f t="shared" si="5"/>
        <v>0.6213592233009708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7.75" customHeight="1">
      <c r="A131" s="131"/>
      <c r="B131" s="131"/>
      <c r="C131" s="131"/>
      <c r="D131" s="145" t="s">
        <v>90</v>
      </c>
      <c r="E131" s="193">
        <v>2983</v>
      </c>
      <c r="F131" s="194"/>
      <c r="G131" s="194"/>
      <c r="H131" s="191">
        <v>768</v>
      </c>
      <c r="I131" s="66">
        <f t="shared" si="5"/>
        <v>0.2574589339591016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31.5" customHeight="1">
      <c r="A132" s="146"/>
      <c r="B132" s="146"/>
      <c r="C132" s="146"/>
      <c r="D132" s="145" t="s">
        <v>91</v>
      </c>
      <c r="E132" s="193">
        <v>2341</v>
      </c>
      <c r="F132" s="194"/>
      <c r="G132" s="194"/>
      <c r="H132" s="191">
        <v>126</v>
      </c>
      <c r="I132" s="66">
        <f t="shared" si="5"/>
        <v>0.05382315249893208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42" customHeight="1">
      <c r="A133" s="146"/>
      <c r="B133" s="146"/>
      <c r="C133" s="146"/>
      <c r="D133" s="145" t="s">
        <v>92</v>
      </c>
      <c r="E133" s="193">
        <v>594</v>
      </c>
      <c r="F133" s="194"/>
      <c r="G133" s="194"/>
      <c r="H133" s="191">
        <v>126</v>
      </c>
      <c r="I133" s="66">
        <f t="shared" si="5"/>
        <v>0.21212121212121213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32.25" customHeight="1">
      <c r="A134" s="146"/>
      <c r="B134" s="146"/>
      <c r="C134" s="146"/>
      <c r="D134" s="145" t="s">
        <v>93</v>
      </c>
      <c r="E134" s="193">
        <v>1747</v>
      </c>
      <c r="F134" s="194"/>
      <c r="G134" s="194"/>
      <c r="H134" s="176">
        <v>0</v>
      </c>
      <c r="I134" s="66">
        <f t="shared" si="5"/>
        <v>0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32.25" customHeight="1" thickBot="1">
      <c r="A135" s="197"/>
      <c r="B135" s="197"/>
      <c r="C135" s="197"/>
      <c r="D135" s="198" t="s">
        <v>94</v>
      </c>
      <c r="E135" s="199">
        <v>642</v>
      </c>
      <c r="F135" s="194"/>
      <c r="G135" s="194"/>
      <c r="H135" s="195">
        <v>642</v>
      </c>
      <c r="I135" s="200">
        <f t="shared" si="5"/>
        <v>1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3.5" thickBot="1">
      <c r="A136" s="201"/>
      <c r="B136" s="201"/>
      <c r="C136" s="201"/>
      <c r="D136" s="202" t="s">
        <v>99</v>
      </c>
      <c r="E136" s="203">
        <v>2277775.92</v>
      </c>
      <c r="F136" s="204"/>
      <c r="G136" s="204"/>
      <c r="H136" s="196">
        <v>1170495.63</v>
      </c>
      <c r="I136" s="205">
        <f t="shared" si="5"/>
        <v>0.5138765493666295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8:37" ht="12.75"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8:37" ht="12.75"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8:37" ht="12.75"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8:37" ht="12.75"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8:37" ht="12.75"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8:37" ht="12.7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0:37" ht="12.75"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</sheetData>
  <sheetProtection/>
  <mergeCells count="6">
    <mergeCell ref="A38:I38"/>
    <mergeCell ref="A52:I52"/>
    <mergeCell ref="A2:I2"/>
    <mergeCell ref="A3:I3"/>
    <mergeCell ref="A5:I5"/>
    <mergeCell ref="A7:H7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alse</cp:lastModifiedBy>
  <dcterms:created xsi:type="dcterms:W3CDTF">2014-08-26T10:21:17Z</dcterms:created>
  <dcterms:modified xsi:type="dcterms:W3CDTF">2014-09-08T08:16:44Z</dcterms:modified>
  <cp:category/>
  <cp:version/>
  <cp:contentType/>
  <cp:contentStatus/>
</cp:coreProperties>
</file>