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Dotacje na zadania zlecone" sheetId="1" r:id="rId1"/>
  </sheets>
  <definedNames>
    <definedName name="Excel_BuiltIn_Print_Area_1_1">'Dotacje na zadania zlecone'!$A$3:$G$137</definedName>
    <definedName name="_xlnm.Print_Area" localSheetId="0">'Dotacje na zadania zlecone'!$A$3:$I$137</definedName>
  </definedNames>
  <calcPr fullCalcOnLoad="1"/>
</workbook>
</file>

<file path=xl/sharedStrings.xml><?xml version="1.0" encoding="utf-8"?>
<sst xmlns="http://schemas.openxmlformats.org/spreadsheetml/2006/main" count="140" uniqueCount="103">
  <si>
    <t>Lp.</t>
  </si>
  <si>
    <t>Dział</t>
  </si>
  <si>
    <t>Nazwa</t>
  </si>
  <si>
    <t>Plan</t>
  </si>
  <si>
    <t>Wykonanie</t>
  </si>
  <si>
    <t>%</t>
  </si>
  <si>
    <t>1.</t>
  </si>
  <si>
    <t>010</t>
  </si>
  <si>
    <t>Rolnictwo i łowiectwo</t>
  </si>
  <si>
    <t>I. Dotacja celowa od Wojewody Śląskiego na zadania zlecone – na zwrot części podatku akcyzowego</t>
  </si>
  <si>
    <t>2.</t>
  </si>
  <si>
    <t>Administracja publiczna</t>
  </si>
  <si>
    <t>I. Dotacja celowa od Wojewody Śląskiego na zadania zlecone</t>
  </si>
  <si>
    <t>3.</t>
  </si>
  <si>
    <t>Urzędy naczelnych organów władzy państwowej, kontroli i ochrony prawa oraz sądownictwa</t>
  </si>
  <si>
    <t>1. Dotacja celowa z Krajowego Biura Wyborczego na  prowadzenie i aktualizację stałego rejestru wyborców</t>
  </si>
  <si>
    <t>Obrona narodowa</t>
  </si>
  <si>
    <t>1. Dotacja celowa otrzymana z budżetu państwa na realizację zadań związanych z organizacją szkoleń obronnych w jst</t>
  </si>
  <si>
    <t>Ochrona zdrowia</t>
  </si>
  <si>
    <t>1. Dotacja z budżetu państwa na realizację zadań bieżących z zakresu administracji rządowej</t>
  </si>
  <si>
    <t>Pomoc społeczna</t>
  </si>
  <si>
    <t>I. Dotacje celowe od Wojewody Śląskiego na zadania zlecone, w tym na:</t>
  </si>
  <si>
    <t>1. Świadczenia rodzinne, świadczenie z funduszu alimentacyjnego oraz składki na ubezpieczenia emerytalne i rentowe z ubezpieczenia społecznego</t>
  </si>
  <si>
    <t>2. Składki na ubezpieczenie zdrowotne opłacane za osoby pobierające niektóre świadczenia z pomocy społecznej, niektóre świadczenia rodzinne oraz za osoby uczestniczące w zajęciach w centrum integracji społecznej</t>
  </si>
  <si>
    <t>3. Dodatki energetyczne</t>
  </si>
  <si>
    <t>4. Pozostała działalność-karta dużej rodziny</t>
  </si>
  <si>
    <t>OGÓŁEM     DOTACJE</t>
  </si>
  <si>
    <t>w tym:</t>
  </si>
  <si>
    <t>1. Dotacje z Śląskiego Urzędu Wojewódzkiego</t>
  </si>
  <si>
    <t>2. Krajowe Biuro Wyborcze</t>
  </si>
  <si>
    <t>Rozdział</t>
  </si>
  <si>
    <t>Urzędy wojewódzkie</t>
  </si>
  <si>
    <t>1. Dochody z tytułu opłat pobieranych przez tutejszy urząd za  udostępnianie danych</t>
  </si>
  <si>
    <t>Świadczenia rodzinne, świadczenie z funduszu alimentacyjnego oraz składki na ubezpieczenia emerytalne i rentowe z ubezpieczenia społecznego</t>
  </si>
  <si>
    <t>1. Dochody z tytułu zwrotu należności od dłużników alimentacyjnych</t>
  </si>
  <si>
    <t>Razem:</t>
  </si>
  <si>
    <t xml:space="preserve">Dział </t>
  </si>
  <si>
    <t xml:space="preserve">Rozdział  </t>
  </si>
  <si>
    <t xml:space="preserve">                 Nazwa</t>
  </si>
  <si>
    <t xml:space="preserve">Plan </t>
  </si>
  <si>
    <t>Rolnictwo i  łowiectwo</t>
  </si>
  <si>
    <t>01095</t>
  </si>
  <si>
    <t>Pozostała działalność</t>
  </si>
  <si>
    <t>*Wydatki bieżące</t>
  </si>
  <si>
    <t>1. Wydatki jednostek budżetowych, w tym na:</t>
  </si>
  <si>
    <t>1.1. Wydatki związane z realizacją ich statutowych zadań</t>
  </si>
  <si>
    <t>1.2.Wynagrodzenie i składki od nich naliczane</t>
  </si>
  <si>
    <r>
      <t>2</t>
    </r>
    <r>
      <rPr>
        <sz val="10"/>
        <rFont val="Arial CE"/>
        <family val="2"/>
      </rPr>
      <t>.</t>
    </r>
  </si>
  <si>
    <t xml:space="preserve">      Administracja publiczna</t>
  </si>
  <si>
    <t>* Wydatki bieżące:</t>
  </si>
  <si>
    <t>1.1. Wynagrodzenia i składki od nich naliczane</t>
  </si>
  <si>
    <t>1.2. Wydatki związane z realizacją ich statutowych zadań</t>
  </si>
  <si>
    <t>Urzędy naczelnych organów władzy państwowej, kontroli i ochrony prawa</t>
  </si>
  <si>
    <t>* Wydatki bieżące</t>
  </si>
  <si>
    <t>1.1. Wydatki związane z realizacją ich statutowych zadań, w tym:</t>
  </si>
  <si>
    <t>a) Środki na prowadzenie i aktualizację stałego rejestru  wyborców</t>
  </si>
  <si>
    <t>Wydatki jednostek budżetowych w tym na:</t>
  </si>
  <si>
    <t>1.1 Wynagrodzenia i składki od nich naliczone</t>
  </si>
  <si>
    <r>
      <t>4</t>
    </r>
    <r>
      <rPr>
        <sz val="10"/>
        <rFont val="Arial CE"/>
        <family val="2"/>
      </rPr>
      <t>.</t>
    </r>
  </si>
  <si>
    <t>Pozostałe wydatki obronne</t>
  </si>
  <si>
    <t>1. Wydatki jednostek budżetowych w tym na:</t>
  </si>
  <si>
    <t>1.1. Wydatki związane z realizacją zadań statutowych</t>
  </si>
  <si>
    <t>a) Pozostałe wydatki</t>
  </si>
  <si>
    <t>1.2. Wynagrodzenia i składki od nich naliczone</t>
  </si>
  <si>
    <t>1.1. Wynagrodzenia i składki od nich naliczane, w tym:</t>
  </si>
  <si>
    <t>a) Składki na ubezpieczenia społeczne</t>
  </si>
  <si>
    <t>b) Świadczenia rodzinne</t>
  </si>
  <si>
    <t>c)Fundusz Alimentacyjny</t>
  </si>
  <si>
    <t>a)Świadczenia rodzinne</t>
  </si>
  <si>
    <t>1.3 Świadczenia na rzecz osób fizycznych, w tym:</t>
  </si>
  <si>
    <t>a/Świadczenia rodzinne</t>
  </si>
  <si>
    <t>b) Fundusz alimentacyjny</t>
  </si>
  <si>
    <t>c/ Zasiłki dla opiekunów</t>
  </si>
  <si>
    <t>Składki na ubezpieczenia zdrowotne opłacane za osoby pobierające niektóre świadczenia z pomocy społecznej, niektóre świadczenia rodzinne oraz za osoby uczestniczące w zajęciach w centrum integracji społecznej</t>
  </si>
  <si>
    <t>a) Składki na ubezpieczenia zdrowotne</t>
  </si>
  <si>
    <t>Dodatki mieszkaniowe</t>
  </si>
  <si>
    <t>1. Wydatki jednostek budżetowych, w tym:</t>
  </si>
  <si>
    <t>1.1 Świadczenia na rzecz osób fizycznych w tym:</t>
  </si>
  <si>
    <t>a/ Świadczenia społeczne</t>
  </si>
  <si>
    <t>2. Wydatki jednostek budżetowych w tym na:</t>
  </si>
  <si>
    <t>2.1. Wydatki związane z realizacją ich statutowych zadań</t>
  </si>
  <si>
    <t>1. Wynagrodzenia i składki od nich naliczone, w tym:</t>
  </si>
  <si>
    <t>a/ Karta dużej rodziny</t>
  </si>
  <si>
    <t>Zestawienie wykonania dochodów i wydatków  związanych z realizacją zadań z zakresu administracji rządowej i innych zadań zleconych odrębnymi ustawami za I półr. 2016r.</t>
  </si>
  <si>
    <t>2.Referenda ogólnokrajowe i konstytucyjne</t>
  </si>
  <si>
    <t>Referenda ogólnokrajowe i konstytucyjne</t>
  </si>
  <si>
    <t>aa/ podopiecznych</t>
  </si>
  <si>
    <t>ab/ zasiłek dla opiekuna</t>
  </si>
  <si>
    <t>d/ Zasiłki dla opiekunów</t>
  </si>
  <si>
    <t>1.2. Wydatki związane z realizacją ich statutowych zadań, w tym:</t>
  </si>
  <si>
    <t>Świadczenia wychowacze</t>
  </si>
  <si>
    <t>1. Świadczenia na rzecz osób fizycznych, w tym:</t>
  </si>
  <si>
    <t>a/ świadczenia spoleczne</t>
  </si>
  <si>
    <t>2. wydatki jednostek budżetowych, w tym na:</t>
  </si>
  <si>
    <t>2.1. Wynagrodzenia i składki od nich naliczone</t>
  </si>
  <si>
    <t>2.2. Wydatki zwiazane z realizacją ich statutowych zadań</t>
  </si>
  <si>
    <t>Razem</t>
  </si>
  <si>
    <t xml:space="preserve"> I. Dotacje na realizację zadań z zakresu administracji rządowej </t>
  </si>
  <si>
    <t xml:space="preserve">III. Wydatki związane z realizacją zadań z zakresu administracji rządowej i innych zadań zleconych Gminie odrębnymi ustawami </t>
  </si>
  <si>
    <t xml:space="preserve">II. Zestawienie wykonania planu dochodów do odprowadzenia do budżetu państwa w związku z realizacją zadań z zakresu administracji rządowej </t>
  </si>
  <si>
    <t>5.Świadczenie wychowawcze stanowiące pomoc państwa w wychowaniu dzieci</t>
  </si>
  <si>
    <t xml:space="preserve"> Załącznik Nr 4 do Zarządzenia Nr B.0050.212.2016 Burmistrza Miasta Kuźnia Raciborska </t>
  </si>
  <si>
    <t>z dnia 12 sierpnia 2016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</si>
</sst>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d/mm/yyyy"/>
    <numFmt numFmtId="166" formatCode="0.0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i/>
      <sz val="10"/>
      <color indexed="8"/>
      <name val="Arial CE"/>
      <family val="2"/>
    </font>
    <font>
      <sz val="8"/>
      <name val="Arial CE"/>
      <family val="2"/>
    </font>
    <font>
      <sz val="10"/>
      <color indexed="41"/>
      <name val="Arial CE"/>
      <family val="2"/>
    </font>
    <font>
      <sz val="10"/>
      <color indexed="42"/>
      <name val="Arial CE"/>
      <family val="2"/>
    </font>
    <font>
      <i/>
      <sz val="10"/>
      <color indexed="15"/>
      <name val="Arial CE"/>
      <family val="0"/>
    </font>
    <font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2" fillId="34" borderId="10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wrapText="1"/>
    </xf>
    <xf numFmtId="10" fontId="0" fillId="34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wrapText="1"/>
    </xf>
    <xf numFmtId="10" fontId="0" fillId="0" borderId="10" xfId="0" applyNumberForma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10" fontId="2" fillId="34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10" fontId="4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9" fontId="0" fillId="33" borderId="10" xfId="52" applyFont="1" applyFill="1" applyBorder="1" applyAlignment="1" applyProtection="1">
      <alignment wrapText="1"/>
      <protection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4" fillId="33" borderId="10" xfId="52" applyNumberFormat="1" applyFont="1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64" fontId="0" fillId="33" borderId="10" xfId="0" applyNumberFormat="1" applyFill="1" applyBorder="1" applyAlignment="1">
      <alignment wrapText="1"/>
    </xf>
    <xf numFmtId="164" fontId="0" fillId="33" borderId="10" xfId="52" applyNumberFormat="1" applyFont="1" applyFill="1" applyBorder="1" applyAlignment="1" applyProtection="1">
      <alignment wrapText="1"/>
      <protection/>
    </xf>
    <xf numFmtId="0" fontId="0" fillId="0" borderId="0" xfId="0" applyNumberFormat="1" applyFill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164" fontId="2" fillId="33" borderId="10" xfId="52" applyNumberFormat="1" applyFont="1" applyFill="1" applyBorder="1" applyAlignment="1" applyProtection="1">
      <alignment wrapText="1"/>
      <protection/>
    </xf>
    <xf numFmtId="0" fontId="7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164" fontId="7" fillId="33" borderId="10" xfId="52" applyNumberFormat="1" applyFont="1" applyFill="1" applyBorder="1" applyAlignment="1" applyProtection="1">
      <alignment wrapText="1"/>
      <protection/>
    </xf>
    <xf numFmtId="3" fontId="0" fillId="33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0" fontId="0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Fill="1" applyAlignment="1">
      <alignment wrapText="1"/>
    </xf>
    <xf numFmtId="1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2" fontId="2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4" fontId="4" fillId="35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10" fontId="0" fillId="35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164" fontId="2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wrapText="1"/>
    </xf>
    <xf numFmtId="164" fontId="4" fillId="35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wrapText="1"/>
    </xf>
    <xf numFmtId="164" fontId="4" fillId="34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left" vertical="center" wrapText="1" indent="1"/>
    </xf>
    <xf numFmtId="10" fontId="2" fillId="34" borderId="10" xfId="0" applyNumberFormat="1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0" fontId="0" fillId="34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wrapText="1"/>
    </xf>
    <xf numFmtId="10" fontId="0" fillId="36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0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164" fontId="0" fillId="0" borderId="10" xfId="0" applyNumberFormat="1" applyFont="1" applyBorder="1" applyAlignment="1">
      <alignment wrapText="1"/>
    </xf>
    <xf numFmtId="10" fontId="2" fillId="34" borderId="10" xfId="0" applyNumberFormat="1" applyFont="1" applyFill="1" applyBorder="1" applyAlignment="1">
      <alignment vertical="center" wrapText="1"/>
    </xf>
    <xf numFmtId="10" fontId="0" fillId="36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horizontal="left" wrapText="1"/>
    </xf>
    <xf numFmtId="4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right" vertical="center" wrapText="1"/>
    </xf>
    <xf numFmtId="164" fontId="0" fillId="34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right" vertical="center" wrapText="1"/>
    </xf>
    <xf numFmtId="164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vertical="center" wrapText="1"/>
    </xf>
    <xf numFmtId="16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4" fontId="0" fillId="36" borderId="10" xfId="0" applyNumberFormat="1" applyFill="1" applyBorder="1" applyAlignment="1">
      <alignment vertical="center" wrapText="1"/>
    </xf>
    <xf numFmtId="0" fontId="0" fillId="35" borderId="0" xfId="0" applyFill="1" applyAlignment="1">
      <alignment wrapText="1"/>
    </xf>
    <xf numFmtId="164" fontId="0" fillId="36" borderId="10" xfId="0" applyNumberFormat="1" applyFill="1" applyBorder="1" applyAlignment="1">
      <alignment wrapText="1"/>
    </xf>
    <xf numFmtId="4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wrapText="1"/>
    </xf>
    <xf numFmtId="4" fontId="7" fillId="36" borderId="10" xfId="0" applyNumberFormat="1" applyFont="1" applyFill="1" applyBorder="1" applyAlignment="1">
      <alignment vertical="center" wrapText="1"/>
    </xf>
    <xf numFmtId="164" fontId="7" fillId="36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38" borderId="0" xfId="0" applyFill="1" applyAlignment="1">
      <alignment wrapText="1"/>
    </xf>
    <xf numFmtId="0" fontId="8" fillId="39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0" fontId="7" fillId="39" borderId="10" xfId="0" applyFont="1" applyFill="1" applyBorder="1" applyAlignment="1">
      <alignment horizontal="left" vertical="center" wrapText="1"/>
    </xf>
    <xf numFmtId="4" fontId="7" fillId="39" borderId="10" xfId="0" applyNumberFormat="1" applyFont="1" applyFill="1" applyBorder="1" applyAlignment="1">
      <alignment vertical="center" wrapText="1"/>
    </xf>
    <xf numFmtId="164" fontId="0" fillId="39" borderId="10" xfId="0" applyNumberFormat="1" applyFill="1" applyBorder="1" applyAlignment="1">
      <alignment wrapText="1"/>
    </xf>
    <xf numFmtId="4" fontId="0" fillId="39" borderId="10" xfId="0" applyNumberFormat="1" applyFill="1" applyBorder="1" applyAlignment="1">
      <alignment wrapText="1"/>
    </xf>
    <xf numFmtId="10" fontId="0" fillId="39" borderId="10" xfId="0" applyNumberFormat="1" applyFill="1" applyBorder="1" applyAlignment="1">
      <alignment wrapText="1"/>
    </xf>
    <xf numFmtId="0" fontId="2" fillId="40" borderId="10" xfId="0" applyFont="1" applyFill="1" applyBorder="1" applyAlignment="1">
      <alignment wrapText="1"/>
    </xf>
    <xf numFmtId="49" fontId="2" fillId="40" borderId="10" xfId="0" applyNumberFormat="1" applyFont="1" applyFill="1" applyBorder="1" applyAlignment="1">
      <alignment horizontal="center" wrapText="1"/>
    </xf>
    <xf numFmtId="0" fontId="5" fillId="40" borderId="10" xfId="0" applyFont="1" applyFill="1" applyBorder="1" applyAlignment="1">
      <alignment/>
    </xf>
    <xf numFmtId="4" fontId="5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center" wrapText="1"/>
    </xf>
    <xf numFmtId="10" fontId="2" fillId="40" borderId="10" xfId="0" applyNumberFormat="1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4" fontId="2" fillId="40" borderId="10" xfId="0" applyNumberFormat="1" applyFont="1" applyFill="1" applyBorder="1" applyAlignment="1">
      <alignment wrapText="1"/>
    </xf>
    <xf numFmtId="4" fontId="0" fillId="41" borderId="10" xfId="0" applyNumberFormat="1" applyFill="1" applyBorder="1" applyAlignment="1">
      <alignment wrapText="1"/>
    </xf>
    <xf numFmtId="4" fontId="0" fillId="41" borderId="10" xfId="52" applyNumberFormat="1" applyFont="1" applyFill="1" applyBorder="1" applyAlignment="1" applyProtection="1">
      <alignment wrapText="1"/>
      <protection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3" fontId="11" fillId="33" borderId="10" xfId="0" applyNumberFormat="1" applyFont="1" applyFill="1" applyBorder="1" applyAlignment="1">
      <alignment wrapText="1"/>
    </xf>
    <xf numFmtId="9" fontId="11" fillId="33" borderId="10" xfId="52" applyFont="1" applyFill="1" applyBorder="1" applyAlignment="1" applyProtection="1">
      <alignment wrapText="1"/>
      <protection/>
    </xf>
    <xf numFmtId="4" fontId="11" fillId="0" borderId="10" xfId="0" applyNumberFormat="1" applyFont="1" applyFill="1" applyBorder="1" applyAlignment="1">
      <alignment wrapText="1"/>
    </xf>
    <xf numFmtId="10" fontId="11" fillId="0" borderId="10" xfId="0" applyNumberFormat="1" applyFont="1" applyFill="1" applyBorder="1" applyAlignment="1">
      <alignment wrapText="1"/>
    </xf>
    <xf numFmtId="4" fontId="0" fillId="41" borderId="10" xfId="0" applyNumberFormat="1" applyFont="1" applyFill="1" applyBorder="1" applyAlignment="1">
      <alignment wrapText="1"/>
    </xf>
    <xf numFmtId="4" fontId="0" fillId="41" borderId="10" xfId="52" applyNumberFormat="1" applyFont="1" applyFill="1" applyBorder="1" applyAlignment="1" applyProtection="1">
      <alignment wrapText="1"/>
      <protection/>
    </xf>
    <xf numFmtId="4" fontId="2" fillId="40" borderId="10" xfId="0" applyNumberFormat="1" applyFont="1" applyFill="1" applyBorder="1" applyAlignment="1">
      <alignment horizontal="right"/>
    </xf>
    <xf numFmtId="0" fontId="2" fillId="40" borderId="10" xfId="0" applyFont="1" applyFill="1" applyBorder="1" applyAlignment="1">
      <alignment horizontal="left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164" fontId="0" fillId="41" borderId="10" xfId="0" applyNumberFormat="1" applyFill="1" applyBorder="1" applyAlignment="1">
      <alignment wrapText="1"/>
    </xf>
    <xf numFmtId="164" fontId="0" fillId="41" borderId="10" xfId="52" applyNumberFormat="1" applyFont="1" applyFill="1" applyBorder="1" applyAlignment="1" applyProtection="1">
      <alignment wrapText="1"/>
      <protection/>
    </xf>
    <xf numFmtId="4" fontId="0" fillId="40" borderId="10" xfId="0" applyNumberFormat="1" applyFont="1" applyFill="1" applyBorder="1" applyAlignment="1">
      <alignment wrapText="1"/>
    </xf>
    <xf numFmtId="4" fontId="0" fillId="40" borderId="10" xfId="52" applyNumberFormat="1" applyFont="1" applyFill="1" applyBorder="1" applyAlignment="1" applyProtection="1">
      <alignment wrapText="1"/>
      <protection/>
    </xf>
    <xf numFmtId="0" fontId="0" fillId="40" borderId="10" xfId="0" applyFill="1" applyBorder="1" applyAlignment="1">
      <alignment/>
    </xf>
    <xf numFmtId="0" fontId="0" fillId="40" borderId="10" xfId="0" applyFont="1" applyFill="1" applyBorder="1" applyAlignment="1">
      <alignment horizontal="center" wrapText="1"/>
    </xf>
    <xf numFmtId="4" fontId="4" fillId="35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wrapText="1"/>
    </xf>
    <xf numFmtId="10" fontId="4" fillId="35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wrapText="1"/>
    </xf>
    <xf numFmtId="10" fontId="2" fillId="34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4" fontId="4" fillId="35" borderId="10" xfId="0" applyNumberFormat="1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left" vertical="center"/>
    </xf>
    <xf numFmtId="10" fontId="4" fillId="35" borderId="10" xfId="0" applyNumberFormat="1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left" vertical="center" wrapText="1"/>
    </xf>
    <xf numFmtId="4" fontId="9" fillId="38" borderId="10" xfId="0" applyNumberFormat="1" applyFont="1" applyFill="1" applyBorder="1" applyAlignment="1">
      <alignment vertical="center" wrapText="1"/>
    </xf>
    <xf numFmtId="164" fontId="9" fillId="38" borderId="10" xfId="0" applyNumberFormat="1" applyFont="1" applyFill="1" applyBorder="1" applyAlignment="1">
      <alignment wrapText="1"/>
    </xf>
    <xf numFmtId="4" fontId="9" fillId="38" borderId="10" xfId="0" applyNumberFormat="1" applyFont="1" applyFill="1" applyBorder="1" applyAlignment="1">
      <alignment wrapText="1"/>
    </xf>
    <xf numFmtId="10" fontId="9" fillId="38" borderId="10" xfId="0" applyNumberFormat="1" applyFont="1" applyFill="1" applyBorder="1" applyAlignment="1">
      <alignment wrapText="1"/>
    </xf>
    <xf numFmtId="0" fontId="13" fillId="38" borderId="10" xfId="0" applyFont="1" applyFill="1" applyBorder="1" applyAlignment="1">
      <alignment vertical="center" wrapText="1"/>
    </xf>
    <xf numFmtId="10" fontId="9" fillId="35" borderId="10" xfId="0" applyNumberFormat="1" applyFont="1" applyFill="1" applyBorder="1" applyAlignment="1">
      <alignment vertical="center" wrapText="1"/>
    </xf>
    <xf numFmtId="10" fontId="2" fillId="42" borderId="10" xfId="0" applyNumberFormat="1" applyFont="1" applyFill="1" applyBorder="1" applyAlignment="1">
      <alignment vertical="center" wrapText="1"/>
    </xf>
    <xf numFmtId="10" fontId="4" fillId="35" borderId="10" xfId="0" applyNumberFormat="1" applyFont="1" applyFill="1" applyBorder="1" applyAlignment="1">
      <alignment wrapText="1"/>
    </xf>
    <xf numFmtId="10" fontId="2" fillId="40" borderId="10" xfId="0" applyNumberFormat="1" applyFont="1" applyFill="1" applyBorder="1" applyAlignment="1">
      <alignment wrapText="1"/>
    </xf>
    <xf numFmtId="10" fontId="2" fillId="38" borderId="10" xfId="0" applyNumberFormat="1" applyFont="1" applyFill="1" applyBorder="1" applyAlignment="1">
      <alignment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44"/>
  <sheetViews>
    <sheetView tabSelected="1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4.375" style="1" customWidth="1"/>
    <col min="2" max="2" width="7.625" style="1" customWidth="1"/>
    <col min="3" max="3" width="9.00390625" style="1" customWidth="1"/>
    <col min="4" max="4" width="31.375" style="1" customWidth="1"/>
    <col min="5" max="5" width="17.375" style="2" customWidth="1"/>
    <col min="6" max="7" width="0" style="1" hidden="1" customWidth="1"/>
    <col min="8" max="8" width="15.625" style="2" customWidth="1"/>
    <col min="9" max="9" width="9.00390625" style="3" customWidth="1"/>
    <col min="10" max="16384" width="9.125" style="1" customWidth="1"/>
  </cols>
  <sheetData>
    <row r="3" spans="1:9" ht="15">
      <c r="A3" s="268" t="s">
        <v>101</v>
      </c>
      <c r="B3" s="269"/>
      <c r="C3" s="269"/>
      <c r="D3" s="269"/>
      <c r="E3" s="269"/>
      <c r="F3" s="269"/>
      <c r="G3" s="269"/>
      <c r="H3" s="269"/>
      <c r="I3" s="269"/>
    </row>
    <row r="4" spans="1:9" ht="15">
      <c r="A4" s="269" t="s">
        <v>102</v>
      </c>
      <c r="B4" s="269"/>
      <c r="C4" s="269"/>
      <c r="D4" s="269"/>
      <c r="E4" s="269"/>
      <c r="F4" s="269"/>
      <c r="G4" s="269"/>
      <c r="H4" s="269"/>
      <c r="I4" s="269"/>
    </row>
    <row r="5" spans="2:7" ht="12.75">
      <c r="B5" s="4"/>
      <c r="C5" s="4"/>
      <c r="D5" s="5"/>
      <c r="E5" s="6"/>
      <c r="F5" s="4"/>
      <c r="G5" s="4"/>
    </row>
    <row r="6" spans="2:7" ht="12.75">
      <c r="B6" s="4"/>
      <c r="C6" s="4"/>
      <c r="D6" s="5"/>
      <c r="E6" s="6"/>
      <c r="F6" s="4"/>
      <c r="G6" s="4"/>
    </row>
    <row r="7" spans="1:9" ht="38.25" customHeight="1">
      <c r="A7" s="270" t="s">
        <v>83</v>
      </c>
      <c r="B7" s="270"/>
      <c r="C7" s="270"/>
      <c r="D7" s="270"/>
      <c r="E7" s="270"/>
      <c r="F7" s="270"/>
      <c r="G7" s="270"/>
      <c r="H7" s="270"/>
      <c r="I7" s="270"/>
    </row>
    <row r="8" spans="2:7" ht="6.75" customHeight="1">
      <c r="B8" s="4"/>
      <c r="C8" s="4"/>
      <c r="D8" s="4"/>
      <c r="E8" s="6"/>
      <c r="F8" s="4"/>
      <c r="G8" s="4"/>
    </row>
    <row r="9" spans="1:9" s="8" customFormat="1" ht="24.75" customHeight="1">
      <c r="A9" s="271" t="s">
        <v>97</v>
      </c>
      <c r="B9" s="271"/>
      <c r="C9" s="271"/>
      <c r="D9" s="271"/>
      <c r="E9" s="271"/>
      <c r="F9" s="271"/>
      <c r="G9" s="271"/>
      <c r="H9" s="271"/>
      <c r="I9" s="7"/>
    </row>
    <row r="10" spans="2:8" ht="12.75">
      <c r="B10" s="4"/>
      <c r="C10" s="4"/>
      <c r="D10" s="4"/>
      <c r="E10" s="6"/>
      <c r="F10" s="4"/>
      <c r="G10" s="4"/>
      <c r="H10" s="9"/>
    </row>
    <row r="11" spans="1:37" ht="12.75">
      <c r="A11" s="10"/>
      <c r="B11" s="11" t="s">
        <v>0</v>
      </c>
      <c r="C11" s="11" t="s">
        <v>1</v>
      </c>
      <c r="D11" s="11" t="s">
        <v>2</v>
      </c>
      <c r="E11" s="12" t="s">
        <v>3</v>
      </c>
      <c r="F11" s="13"/>
      <c r="G11" s="13"/>
      <c r="H11" s="14" t="s">
        <v>4</v>
      </c>
      <c r="I11" s="15" t="s">
        <v>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2.75">
      <c r="A12" s="10"/>
      <c r="B12" s="13">
        <v>1</v>
      </c>
      <c r="C12" s="13">
        <v>2</v>
      </c>
      <c r="D12" s="13">
        <v>3</v>
      </c>
      <c r="E12" s="16">
        <v>4</v>
      </c>
      <c r="F12" s="13"/>
      <c r="G12" s="13"/>
      <c r="H12" s="17"/>
      <c r="I12" s="1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2.75">
      <c r="A13" s="10"/>
      <c r="B13" s="209" t="s">
        <v>6</v>
      </c>
      <c r="C13" s="210" t="s">
        <v>7</v>
      </c>
      <c r="D13" s="211" t="s">
        <v>8</v>
      </c>
      <c r="E13" s="212">
        <v>39417.5</v>
      </c>
      <c r="F13" s="213"/>
      <c r="G13" s="213"/>
      <c r="H13" s="212">
        <v>39417.5</v>
      </c>
      <c r="I13" s="214">
        <f>H13/E13</f>
        <v>1</v>
      </c>
      <c r="J13" s="10"/>
      <c r="K13" s="10"/>
      <c r="L13" s="21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38.25">
      <c r="A14" s="10"/>
      <c r="B14" s="13"/>
      <c r="C14" s="13"/>
      <c r="D14" s="21" t="s">
        <v>9</v>
      </c>
      <c r="E14" s="22">
        <v>39417.5</v>
      </c>
      <c r="F14" s="23"/>
      <c r="G14" s="23"/>
      <c r="H14" s="24">
        <v>39417.5</v>
      </c>
      <c r="I14" s="25">
        <f>H14/E14</f>
        <v>1</v>
      </c>
      <c r="J14" s="10"/>
      <c r="K14" s="10"/>
      <c r="L14" s="10"/>
      <c r="M14" s="10"/>
      <c r="N14" s="10"/>
      <c r="O14" s="22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26"/>
      <c r="B15" s="221"/>
      <c r="C15" s="222"/>
      <c r="D15" s="221"/>
      <c r="E15" s="223"/>
      <c r="F15" s="224"/>
      <c r="G15" s="225"/>
      <c r="H15" s="226"/>
      <c r="I15" s="22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2.75">
      <c r="A16" s="26"/>
      <c r="B16" s="209" t="s">
        <v>10</v>
      </c>
      <c r="C16" s="215">
        <v>750</v>
      </c>
      <c r="D16" s="209" t="s">
        <v>11</v>
      </c>
      <c r="E16" s="216">
        <f>E17</f>
        <v>49160</v>
      </c>
      <c r="F16" s="228"/>
      <c r="G16" s="229"/>
      <c r="H16" s="230">
        <f>SUM(H17)</f>
        <v>28300</v>
      </c>
      <c r="I16" s="214">
        <f>H16/E16</f>
        <v>0.5756712774613507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32.25" customHeight="1">
      <c r="A17" s="26"/>
      <c r="B17" s="32"/>
      <c r="C17" s="33"/>
      <c r="D17" s="21" t="s">
        <v>12</v>
      </c>
      <c r="E17" s="34">
        <v>49160</v>
      </c>
      <c r="F17" s="35"/>
      <c r="G17" s="36"/>
      <c r="H17" s="24">
        <v>28300</v>
      </c>
      <c r="I17" s="25">
        <f>H17/E17</f>
        <v>0.5756712774613507</v>
      </c>
      <c r="J17" s="10"/>
      <c r="K17" s="10"/>
      <c r="L17" s="10"/>
      <c r="M17" s="20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2.75">
      <c r="A18" s="26"/>
      <c r="B18" s="37"/>
      <c r="C18" s="38"/>
      <c r="D18" s="37"/>
      <c r="E18" s="29"/>
      <c r="F18" s="30"/>
      <c r="G18" s="31"/>
      <c r="H18" s="17"/>
      <c r="I18" s="2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59.25" customHeight="1">
      <c r="A19" s="26"/>
      <c r="B19" s="209" t="s">
        <v>13</v>
      </c>
      <c r="C19" s="215">
        <v>751</v>
      </c>
      <c r="D19" s="209" t="s">
        <v>14</v>
      </c>
      <c r="E19" s="212">
        <v>9442</v>
      </c>
      <c r="F19" s="217"/>
      <c r="G19" s="218"/>
      <c r="H19" s="212">
        <v>7702</v>
      </c>
      <c r="I19" s="265">
        <f aca="true" t="shared" si="0" ref="I19:I31">H19/E19</f>
        <v>0.8157170091082397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51.75" customHeight="1">
      <c r="A20" s="26"/>
      <c r="B20" s="21"/>
      <c r="C20" s="39"/>
      <c r="D20" s="40" t="s">
        <v>15</v>
      </c>
      <c r="E20" s="34">
        <v>9212</v>
      </c>
      <c r="F20" s="41"/>
      <c r="G20" s="42"/>
      <c r="H20" s="17">
        <v>7472</v>
      </c>
      <c r="I20" s="25">
        <f t="shared" si="0"/>
        <v>0.8111159357359965</v>
      </c>
      <c r="J20" s="10"/>
      <c r="K20" s="10"/>
      <c r="L20" s="10"/>
      <c r="M20" s="10"/>
      <c r="N20" s="10"/>
      <c r="O20" s="4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77.25" customHeight="1">
      <c r="A21" s="26"/>
      <c r="B21" s="44"/>
      <c r="C21" s="39"/>
      <c r="D21" s="45" t="s">
        <v>84</v>
      </c>
      <c r="E21" s="34">
        <v>230</v>
      </c>
      <c r="F21" s="41"/>
      <c r="G21" s="42"/>
      <c r="H21" s="17">
        <v>230</v>
      </c>
      <c r="I21" s="25">
        <f t="shared" si="0"/>
        <v>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51" customFormat="1" ht="12.75">
      <c r="A22" s="46"/>
      <c r="B22" s="231">
        <v>4</v>
      </c>
      <c r="C22" s="232">
        <v>752</v>
      </c>
      <c r="D22" s="233" t="s">
        <v>16</v>
      </c>
      <c r="E22" s="234">
        <v>300</v>
      </c>
      <c r="F22" s="233"/>
      <c r="G22" s="233"/>
      <c r="H22" s="234">
        <v>300</v>
      </c>
      <c r="I22" s="264">
        <f t="shared" si="0"/>
        <v>1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ht="52.5" customHeight="1">
      <c r="A23" s="26"/>
      <c r="B23" s="52"/>
      <c r="C23" s="44"/>
      <c r="D23" s="53" t="s">
        <v>17</v>
      </c>
      <c r="E23" s="54">
        <v>300</v>
      </c>
      <c r="F23" s="44"/>
      <c r="G23" s="44"/>
      <c r="H23" s="54">
        <v>300</v>
      </c>
      <c r="I23" s="25">
        <f t="shared" si="0"/>
        <v>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26"/>
      <c r="B24" s="231">
        <v>5</v>
      </c>
      <c r="C24" s="215">
        <v>851</v>
      </c>
      <c r="D24" s="209" t="s">
        <v>18</v>
      </c>
      <c r="E24" s="216">
        <f>E25</f>
        <v>418</v>
      </c>
      <c r="F24" s="235"/>
      <c r="G24" s="236"/>
      <c r="H24" s="216">
        <f>H25</f>
        <v>275</v>
      </c>
      <c r="I24" s="264">
        <f t="shared" si="0"/>
        <v>0.6578947368421053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42" customHeight="1">
      <c r="A25" s="26"/>
      <c r="B25" s="37"/>
      <c r="C25" s="37"/>
      <c r="D25" s="37" t="s">
        <v>19</v>
      </c>
      <c r="E25" s="55">
        <v>418</v>
      </c>
      <c r="F25" s="41"/>
      <c r="G25" s="42"/>
      <c r="H25" s="17">
        <v>275</v>
      </c>
      <c r="I25" s="25">
        <f t="shared" si="0"/>
        <v>0.6578947368421053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s="57" customFormat="1" ht="12.75">
      <c r="A26" s="56"/>
      <c r="B26" s="231">
        <v>6</v>
      </c>
      <c r="C26" s="215">
        <v>852</v>
      </c>
      <c r="D26" s="209" t="s">
        <v>20</v>
      </c>
      <c r="E26" s="216">
        <v>5824162.55</v>
      </c>
      <c r="F26" s="237"/>
      <c r="G26" s="238"/>
      <c r="H26" s="216">
        <v>2998497.55</v>
      </c>
      <c r="I26" s="265">
        <f t="shared" si="0"/>
        <v>0.5148375451849296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s="58" customFormat="1" ht="38.25" customHeight="1">
      <c r="A27" s="56"/>
      <c r="B27" s="32"/>
      <c r="C27" s="33"/>
      <c r="D27" s="21" t="s">
        <v>21</v>
      </c>
      <c r="E27" s="34">
        <f>SUM(E28:E32)</f>
        <v>5824162.55</v>
      </c>
      <c r="F27" s="34">
        <f>SUM(F28:F32)</f>
        <v>0</v>
      </c>
      <c r="G27" s="34">
        <f>SUM(G28:G32)</f>
        <v>0</v>
      </c>
      <c r="H27" s="34">
        <f>SUM(H28:H32)</f>
        <v>2998497.55</v>
      </c>
      <c r="I27" s="25">
        <f t="shared" si="0"/>
        <v>0.5148375451849296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77.25" customHeight="1">
      <c r="A28" s="26"/>
      <c r="B28" s="37"/>
      <c r="C28" s="38"/>
      <c r="D28" s="37" t="s">
        <v>22</v>
      </c>
      <c r="E28" s="59">
        <v>2223389</v>
      </c>
      <c r="F28" s="41"/>
      <c r="G28" s="42"/>
      <c r="H28" s="17">
        <v>1410000</v>
      </c>
      <c r="I28" s="25">
        <f t="shared" si="0"/>
        <v>0.6341670306005832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93.75" customHeight="1">
      <c r="A29" s="26"/>
      <c r="B29" s="37"/>
      <c r="C29" s="38"/>
      <c r="D29" s="37" t="s">
        <v>23</v>
      </c>
      <c r="E29" s="59">
        <v>13232</v>
      </c>
      <c r="F29" s="60"/>
      <c r="G29" s="61"/>
      <c r="H29" s="17">
        <v>8200</v>
      </c>
      <c r="I29" s="25">
        <f t="shared" si="0"/>
        <v>0.6197097944377267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26"/>
      <c r="B30" s="27"/>
      <c r="C30" s="28"/>
      <c r="D30" s="62" t="s">
        <v>24</v>
      </c>
      <c r="E30" s="63">
        <v>952.55</v>
      </c>
      <c r="F30" s="64"/>
      <c r="G30" s="65"/>
      <c r="H30" s="54">
        <v>952.55</v>
      </c>
      <c r="I30" s="25">
        <f t="shared" si="0"/>
        <v>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25.5">
      <c r="A31" s="26"/>
      <c r="B31" s="27"/>
      <c r="C31" s="28"/>
      <c r="D31" s="62" t="s">
        <v>25</v>
      </c>
      <c r="E31" s="63">
        <v>137</v>
      </c>
      <c r="F31" s="64"/>
      <c r="G31" s="65"/>
      <c r="H31" s="54">
        <v>137</v>
      </c>
      <c r="I31" s="25">
        <f t="shared" si="0"/>
        <v>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38.25">
      <c r="A32" s="26"/>
      <c r="B32" s="27"/>
      <c r="C32" s="28"/>
      <c r="D32" s="62" t="s">
        <v>100</v>
      </c>
      <c r="E32" s="63">
        <v>3586452</v>
      </c>
      <c r="F32" s="64"/>
      <c r="G32" s="65"/>
      <c r="H32" s="54">
        <v>1579208</v>
      </c>
      <c r="I32" s="25">
        <v>0.44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s="57" customFormat="1" ht="12.75">
      <c r="A33" s="56"/>
      <c r="B33" s="239"/>
      <c r="C33" s="240"/>
      <c r="D33" s="209" t="s">
        <v>26</v>
      </c>
      <c r="E33" s="234">
        <f>E13+E16+E19+E22+E24+E26</f>
        <v>5922900.05</v>
      </c>
      <c r="F33" s="234">
        <f>F13+F16+F19+F22+F24+F26</f>
        <v>0</v>
      </c>
      <c r="G33" s="234">
        <f>G13+G16+G19+G22+G24+G26</f>
        <v>0</v>
      </c>
      <c r="H33" s="234">
        <f>H13+H16+H19+H22+H24+H26</f>
        <v>3074492.05</v>
      </c>
      <c r="I33" s="264">
        <v>0.51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s="58" customFormat="1" ht="12.75">
      <c r="A34" s="56"/>
      <c r="B34" s="37"/>
      <c r="C34" s="38"/>
      <c r="D34" s="37" t="s">
        <v>27</v>
      </c>
      <c r="E34" s="59"/>
      <c r="F34" s="66"/>
      <c r="G34" s="31"/>
      <c r="H34" s="67"/>
      <c r="I34" s="68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s="58" customFormat="1" ht="25.5">
      <c r="A35" s="56"/>
      <c r="B35" s="37"/>
      <c r="C35" s="38"/>
      <c r="D35" s="37" t="s">
        <v>28</v>
      </c>
      <c r="E35" s="59">
        <f>E13+E16+E22+E24+E26</f>
        <v>5913458.05</v>
      </c>
      <c r="F35" s="59">
        <f>F13+F16+F22+F24+F26</f>
        <v>0</v>
      </c>
      <c r="G35" s="59">
        <f>G13+G16+G22+G24+G26</f>
        <v>0</v>
      </c>
      <c r="H35" s="59">
        <f>H13+H16+H22+H24+H26</f>
        <v>3066790.05</v>
      </c>
      <c r="I35" s="68">
        <f>H35/E35</f>
        <v>0.5186119566705981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s="58" customFormat="1" ht="12.75">
      <c r="A36" s="56"/>
      <c r="B36" s="37"/>
      <c r="C36" s="37"/>
      <c r="D36" s="37" t="s">
        <v>29</v>
      </c>
      <c r="E36" s="59">
        <v>9442</v>
      </c>
      <c r="F36" s="37"/>
      <c r="G36" s="37"/>
      <c r="H36" s="67">
        <v>7702</v>
      </c>
      <c r="I36" s="68">
        <f>H36/E36</f>
        <v>0.8157170091082397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19.5" customHeight="1">
      <c r="A37" s="69"/>
      <c r="B37" s="69"/>
      <c r="C37" s="69"/>
      <c r="D37" s="69"/>
      <c r="E37" s="70"/>
      <c r="H37" s="71"/>
      <c r="I37" s="7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s="74" customFormat="1" ht="36" customHeight="1">
      <c r="A38" s="266" t="s">
        <v>99</v>
      </c>
      <c r="B38" s="266"/>
      <c r="C38" s="266"/>
      <c r="D38" s="266"/>
      <c r="E38" s="266"/>
      <c r="F38" s="266"/>
      <c r="G38" s="266"/>
      <c r="H38" s="266"/>
      <c r="I38" s="266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</row>
    <row r="39" spans="1:37" s="75" customFormat="1" ht="12.75">
      <c r="A39" s="11" t="s">
        <v>0</v>
      </c>
      <c r="B39" s="11" t="s">
        <v>1</v>
      </c>
      <c r="C39" s="11" t="s">
        <v>30</v>
      </c>
      <c r="D39" s="11" t="s">
        <v>2</v>
      </c>
      <c r="E39" s="12" t="s">
        <v>3</v>
      </c>
      <c r="H39" s="14" t="s">
        <v>4</v>
      </c>
      <c r="I39" s="20" t="s">
        <v>5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0" spans="1:37" s="74" customFormat="1" ht="12.75">
      <c r="A40" s="13">
        <v>1</v>
      </c>
      <c r="B40" s="13">
        <v>2</v>
      </c>
      <c r="C40" s="76">
        <v>3</v>
      </c>
      <c r="D40" s="13">
        <v>4</v>
      </c>
      <c r="E40" s="16">
        <v>5</v>
      </c>
      <c r="H40" s="77"/>
      <c r="I40" s="78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</row>
    <row r="41" spans="1:37" s="75" customFormat="1" ht="12.75">
      <c r="A41" s="79">
        <v>1</v>
      </c>
      <c r="B41" s="19">
        <v>750</v>
      </c>
      <c r="C41" s="19"/>
      <c r="D41" s="79" t="s">
        <v>11</v>
      </c>
      <c r="E41" s="14">
        <v>630</v>
      </c>
      <c r="F41" s="80"/>
      <c r="G41" s="80"/>
      <c r="H41" s="14">
        <v>294.5</v>
      </c>
      <c r="I41" s="20">
        <f aca="true" t="shared" si="1" ref="I41:I46">H41/E41</f>
        <v>0.46746031746031746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</row>
    <row r="42" spans="1:37" s="74" customFormat="1" ht="12.75">
      <c r="A42" s="81"/>
      <c r="B42" s="81"/>
      <c r="C42" s="81">
        <v>75011</v>
      </c>
      <c r="D42" s="82" t="s">
        <v>31</v>
      </c>
      <c r="E42" s="83">
        <v>630</v>
      </c>
      <c r="F42" s="84"/>
      <c r="G42" s="84"/>
      <c r="H42" s="83">
        <v>294.5</v>
      </c>
      <c r="I42" s="85">
        <f t="shared" si="1"/>
        <v>0.46746031746031746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</row>
    <row r="43" spans="1:37" s="74" customFormat="1" ht="41.25" customHeight="1">
      <c r="A43" s="53"/>
      <c r="B43" s="53"/>
      <c r="C43" s="53"/>
      <c r="D43" s="53" t="s">
        <v>32</v>
      </c>
      <c r="E43" s="86">
        <v>630</v>
      </c>
      <c r="F43" s="87"/>
      <c r="G43" s="87"/>
      <c r="H43" s="67">
        <v>294.5</v>
      </c>
      <c r="I43" s="68">
        <f t="shared" si="1"/>
        <v>0.46746031746031746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</row>
    <row r="44" spans="1:37" s="75" customFormat="1" ht="12.75">
      <c r="A44" s="19" t="s">
        <v>10</v>
      </c>
      <c r="B44" s="19">
        <v>852</v>
      </c>
      <c r="C44" s="19"/>
      <c r="D44" s="19" t="s">
        <v>20</v>
      </c>
      <c r="E44" s="88">
        <v>50000</v>
      </c>
      <c r="F44" s="89"/>
      <c r="G44" s="89"/>
      <c r="H44" s="88">
        <v>3026.23</v>
      </c>
      <c r="I44" s="20">
        <f t="shared" si="1"/>
        <v>0.0605246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</row>
    <row r="45" spans="1:37" s="95" customFormat="1" ht="63.75" customHeight="1">
      <c r="A45" s="90"/>
      <c r="B45" s="90"/>
      <c r="C45" s="90">
        <v>85212</v>
      </c>
      <c r="D45" s="91" t="s">
        <v>33</v>
      </c>
      <c r="E45" s="92">
        <v>50000</v>
      </c>
      <c r="F45" s="93"/>
      <c r="G45" s="93"/>
      <c r="H45" s="92">
        <v>3026.23</v>
      </c>
      <c r="I45" s="214">
        <f t="shared" si="1"/>
        <v>0.0605246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</row>
    <row r="46" spans="1:37" s="101" customFormat="1" ht="38.25" customHeight="1">
      <c r="A46" s="96"/>
      <c r="B46" s="96"/>
      <c r="C46" s="96"/>
      <c r="D46" s="96" t="s">
        <v>34</v>
      </c>
      <c r="E46" s="97">
        <v>50000</v>
      </c>
      <c r="F46" s="98"/>
      <c r="G46" s="98"/>
      <c r="H46" s="99">
        <v>3026.23</v>
      </c>
      <c r="I46" s="68">
        <f t="shared" si="1"/>
        <v>0.0605246</v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</row>
    <row r="47" spans="1:37" s="74" customFormat="1" ht="12.75">
      <c r="A47" s="102"/>
      <c r="B47" s="102"/>
      <c r="C47" s="102"/>
      <c r="D47" s="102"/>
      <c r="E47" s="103"/>
      <c r="H47" s="77"/>
      <c r="I47" s="78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37" s="109" customFormat="1" ht="12.75">
      <c r="A48" s="104"/>
      <c r="B48" s="104"/>
      <c r="C48" s="104"/>
      <c r="D48" s="105" t="s">
        <v>35</v>
      </c>
      <c r="E48" s="106">
        <f>SUM(E44,E41)</f>
        <v>50630</v>
      </c>
      <c r="F48" s="107"/>
      <c r="G48" s="107"/>
      <c r="H48" s="106">
        <f>H41+H44</f>
        <v>3320.73</v>
      </c>
      <c r="I48" s="20">
        <f>H48/E48</f>
        <v>0.0655881888208572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</row>
    <row r="49" spans="1:37" s="58" customFormat="1" ht="12.75">
      <c r="A49" s="69"/>
      <c r="B49" s="69"/>
      <c r="C49" s="69"/>
      <c r="D49" s="69"/>
      <c r="E49" s="70"/>
      <c r="H49" s="110"/>
      <c r="I49" s="111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</row>
    <row r="50" spans="1:37" s="74" customFormat="1" ht="12.75">
      <c r="A50" s="112"/>
      <c r="B50" s="112"/>
      <c r="C50" s="112"/>
      <c r="D50" s="112"/>
      <c r="E50" s="113"/>
      <c r="H50" s="114"/>
      <c r="I50" s="72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7" s="74" customFormat="1" ht="24.75" customHeight="1">
      <c r="A51" s="267" t="s">
        <v>98</v>
      </c>
      <c r="B51" s="267"/>
      <c r="C51" s="267"/>
      <c r="D51" s="267"/>
      <c r="E51" s="267"/>
      <c r="F51" s="267"/>
      <c r="G51" s="267"/>
      <c r="H51" s="267"/>
      <c r="I51" s="267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</row>
    <row r="52" spans="1:37" s="74" customFormat="1" ht="12.75">
      <c r="A52" s="69"/>
      <c r="B52" s="69"/>
      <c r="C52" s="69"/>
      <c r="D52" s="69"/>
      <c r="E52" s="70"/>
      <c r="H52" s="114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</row>
    <row r="53" spans="1:37" s="74" customFormat="1" ht="12.75">
      <c r="A53" s="115" t="s">
        <v>0</v>
      </c>
      <c r="B53" s="115" t="s">
        <v>36</v>
      </c>
      <c r="C53" s="115" t="s">
        <v>37</v>
      </c>
      <c r="D53" s="115" t="s">
        <v>38</v>
      </c>
      <c r="E53" s="116" t="s">
        <v>39</v>
      </c>
      <c r="F53" s="102"/>
      <c r="G53" s="102"/>
      <c r="H53" s="117" t="s">
        <v>4</v>
      </c>
      <c r="I53" s="118" t="s">
        <v>5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</row>
    <row r="54" spans="1:37" s="74" customFormat="1" ht="12.75">
      <c r="A54" s="119">
        <v>1</v>
      </c>
      <c r="B54" s="119">
        <v>2</v>
      </c>
      <c r="C54" s="119">
        <v>3</v>
      </c>
      <c r="D54" s="119">
        <v>4</v>
      </c>
      <c r="E54" s="120">
        <v>5</v>
      </c>
      <c r="F54" s="102"/>
      <c r="G54" s="102"/>
      <c r="H54" s="77"/>
      <c r="I54" s="78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</row>
    <row r="55" spans="1:37" s="74" customFormat="1" ht="12.75">
      <c r="A55" s="121" t="s">
        <v>6</v>
      </c>
      <c r="B55" s="122" t="s">
        <v>7</v>
      </c>
      <c r="C55" s="115"/>
      <c r="D55" s="123" t="s">
        <v>40</v>
      </c>
      <c r="E55" s="124">
        <v>39417.5</v>
      </c>
      <c r="F55" s="19"/>
      <c r="G55" s="19"/>
      <c r="H55" s="124">
        <v>39417.5</v>
      </c>
      <c r="I55" s="125">
        <f aca="true" t="shared" si="2" ref="I55:I62">H55/E55</f>
        <v>1</v>
      </c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</row>
    <row r="56" spans="1:37" s="74" customFormat="1" ht="18.75" customHeight="1">
      <c r="A56" s="126"/>
      <c r="B56" s="126"/>
      <c r="C56" s="127" t="s">
        <v>41</v>
      </c>
      <c r="D56" s="91" t="s">
        <v>42</v>
      </c>
      <c r="E56" s="128">
        <v>39417.5</v>
      </c>
      <c r="F56" s="102"/>
      <c r="G56" s="102"/>
      <c r="H56" s="128">
        <v>39417.5</v>
      </c>
      <c r="I56" s="263">
        <f t="shared" si="2"/>
        <v>1</v>
      </c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</row>
    <row r="57" spans="1:37" s="74" customFormat="1" ht="12.75">
      <c r="A57" s="129"/>
      <c r="B57" s="129"/>
      <c r="C57" s="129"/>
      <c r="D57" s="130" t="s">
        <v>43</v>
      </c>
      <c r="E57" s="131">
        <v>39417.5</v>
      </c>
      <c r="F57" s="132"/>
      <c r="G57" s="132"/>
      <c r="H57" s="131">
        <v>39417.5</v>
      </c>
      <c r="I57" s="133">
        <f t="shared" si="2"/>
        <v>1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</row>
    <row r="58" spans="1:37" s="74" customFormat="1" ht="25.5">
      <c r="A58" s="119"/>
      <c r="B58" s="119"/>
      <c r="C58" s="119"/>
      <c r="D58" s="134" t="s">
        <v>44</v>
      </c>
      <c r="E58" s="135">
        <f>E59+E60</f>
        <v>39417.5</v>
      </c>
      <c r="F58" s="135">
        <f>F59+F60</f>
        <v>0</v>
      </c>
      <c r="G58" s="135">
        <f>G59+G60</f>
        <v>0</v>
      </c>
      <c r="H58" s="135">
        <f>H59+H60</f>
        <v>39417.5</v>
      </c>
      <c r="I58" s="136">
        <f t="shared" si="2"/>
        <v>1</v>
      </c>
      <c r="J58" s="73"/>
      <c r="K58" s="137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1:37" s="74" customFormat="1" ht="25.5">
      <c r="A59" s="119"/>
      <c r="B59" s="119"/>
      <c r="C59" s="119"/>
      <c r="D59" s="134" t="s">
        <v>45</v>
      </c>
      <c r="E59" s="135">
        <v>39117.5</v>
      </c>
      <c r="F59" s="102"/>
      <c r="G59" s="102"/>
      <c r="H59" s="138">
        <v>39117.5</v>
      </c>
      <c r="I59" s="136">
        <f t="shared" si="2"/>
        <v>1</v>
      </c>
      <c r="J59" s="73"/>
      <c r="K59" s="137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</row>
    <row r="60" spans="1:37" s="74" customFormat="1" ht="25.5">
      <c r="A60" s="119"/>
      <c r="B60" s="119"/>
      <c r="C60" s="119"/>
      <c r="D60" s="134" t="s">
        <v>46</v>
      </c>
      <c r="E60" s="135">
        <v>300</v>
      </c>
      <c r="F60" s="102"/>
      <c r="G60" s="102"/>
      <c r="H60" s="139">
        <v>300</v>
      </c>
      <c r="I60" s="136">
        <f t="shared" si="2"/>
        <v>1</v>
      </c>
      <c r="J60" s="73"/>
      <c r="K60" s="137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</row>
    <row r="61" spans="1:37" s="74" customFormat="1" ht="12.75">
      <c r="A61" s="119"/>
      <c r="B61" s="119"/>
      <c r="C61" s="119"/>
      <c r="D61" s="134"/>
      <c r="E61" s="135"/>
      <c r="F61" s="102"/>
      <c r="G61" s="102"/>
      <c r="H61" s="139"/>
      <c r="I61" s="136"/>
      <c r="J61" s="73"/>
      <c r="K61" s="137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</row>
    <row r="62" spans="1:37" s="74" customFormat="1" ht="12.75">
      <c r="A62" s="48" t="s">
        <v>47</v>
      </c>
      <c r="B62" s="121">
        <v>750</v>
      </c>
      <c r="C62" s="121"/>
      <c r="D62" s="123" t="s">
        <v>48</v>
      </c>
      <c r="E62" s="140">
        <v>49160</v>
      </c>
      <c r="F62" s="102"/>
      <c r="G62" s="102"/>
      <c r="H62" s="14">
        <v>27925</v>
      </c>
      <c r="I62" s="125">
        <f t="shared" si="2"/>
        <v>0.5680431244914564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</row>
    <row r="63" spans="1:37" s="74" customFormat="1" ht="19.5" customHeight="1">
      <c r="A63" s="142"/>
      <c r="B63" s="142"/>
      <c r="C63" s="142">
        <v>75011</v>
      </c>
      <c r="D63" s="91" t="s">
        <v>31</v>
      </c>
      <c r="E63" s="143">
        <v>49160</v>
      </c>
      <c r="F63" s="103"/>
      <c r="G63" s="103"/>
      <c r="H63" s="83">
        <v>27925</v>
      </c>
      <c r="I63" s="263">
        <f>H63/E63</f>
        <v>0.5680431244914564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</row>
    <row r="64" spans="1:37" s="74" customFormat="1" ht="12.75">
      <c r="A64" s="144"/>
      <c r="B64" s="144"/>
      <c r="C64" s="144"/>
      <c r="D64" s="130" t="s">
        <v>49</v>
      </c>
      <c r="E64" s="145">
        <v>49160</v>
      </c>
      <c r="F64" s="103"/>
      <c r="G64" s="103"/>
      <c r="H64" s="146">
        <v>27925</v>
      </c>
      <c r="I64" s="133">
        <f>H64/E64</f>
        <v>0.5680431244914564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</row>
    <row r="65" spans="1:9" s="73" customFormat="1" ht="25.5" customHeight="1">
      <c r="A65" s="147"/>
      <c r="B65" s="147"/>
      <c r="C65" s="147"/>
      <c r="D65" s="148" t="s">
        <v>44</v>
      </c>
      <c r="E65" s="139">
        <f>E66+E67</f>
        <v>49160</v>
      </c>
      <c r="F65" s="77"/>
      <c r="G65" s="77"/>
      <c r="H65" s="139">
        <v>27925</v>
      </c>
      <c r="I65" s="149">
        <f>H65/E65</f>
        <v>0.5680431244914564</v>
      </c>
    </row>
    <row r="66" spans="1:9" s="73" customFormat="1" ht="28.5" customHeight="1">
      <c r="A66" s="147"/>
      <c r="B66" s="147"/>
      <c r="C66" s="147"/>
      <c r="D66" s="148" t="s">
        <v>50</v>
      </c>
      <c r="E66" s="175">
        <v>48785</v>
      </c>
      <c r="F66" s="77"/>
      <c r="G66" s="77"/>
      <c r="H66" s="139">
        <v>27925</v>
      </c>
      <c r="I66" s="149">
        <f>H66/E66</f>
        <v>0.5724095521164292</v>
      </c>
    </row>
    <row r="67" spans="1:9" s="73" customFormat="1" ht="26.25" customHeight="1">
      <c r="A67" s="147"/>
      <c r="B67" s="147"/>
      <c r="C67" s="147"/>
      <c r="D67" s="148" t="s">
        <v>51</v>
      </c>
      <c r="E67" s="139">
        <v>375</v>
      </c>
      <c r="F67" s="77"/>
      <c r="G67" s="77"/>
      <c r="H67" s="139">
        <v>0</v>
      </c>
      <c r="I67" s="149">
        <f>H67/E67</f>
        <v>0</v>
      </c>
    </row>
    <row r="68" spans="1:37" s="58" customFormat="1" ht="17.25" customHeight="1">
      <c r="A68" s="150"/>
      <c r="B68" s="151"/>
      <c r="C68" s="151"/>
      <c r="D68" s="134"/>
      <c r="E68" s="152"/>
      <c r="F68" s="53"/>
      <c r="G68" s="53"/>
      <c r="H68" s="67"/>
      <c r="I68" s="68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</row>
    <row r="69" spans="1:37" s="58" customFormat="1" ht="51.75" customHeight="1">
      <c r="A69" s="47">
        <v>3</v>
      </c>
      <c r="B69" s="121">
        <v>751</v>
      </c>
      <c r="C69" s="121"/>
      <c r="D69" s="123" t="s">
        <v>14</v>
      </c>
      <c r="E69" s="140">
        <v>9442</v>
      </c>
      <c r="F69" s="153"/>
      <c r="G69" s="153"/>
      <c r="H69" s="140">
        <v>230</v>
      </c>
      <c r="I69" s="154">
        <f>H69/E69</f>
        <v>0.024359245922474054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</row>
    <row r="70" spans="1:37" s="58" customFormat="1" ht="38.25" customHeight="1">
      <c r="A70" s="142"/>
      <c r="B70" s="142"/>
      <c r="C70" s="142">
        <v>75101</v>
      </c>
      <c r="D70" s="91" t="s">
        <v>52</v>
      </c>
      <c r="E70" s="143">
        <f>SUM(E71)</f>
        <v>9212</v>
      </c>
      <c r="F70" s="153"/>
      <c r="G70" s="153"/>
      <c r="H70" s="241">
        <v>0</v>
      </c>
      <c r="I70" s="245">
        <f aca="true" t="shared" si="3" ref="I70:I87">H70/E70</f>
        <v>0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1:37" s="58" customFormat="1" ht="12.75">
      <c r="A71" s="144"/>
      <c r="B71" s="144"/>
      <c r="C71" s="144"/>
      <c r="D71" s="130" t="s">
        <v>53</v>
      </c>
      <c r="E71" s="145">
        <f>SUM(E72)</f>
        <v>9212</v>
      </c>
      <c r="F71" s="153"/>
      <c r="G71" s="153"/>
      <c r="H71" s="145">
        <v>0</v>
      </c>
      <c r="I71" s="155">
        <f t="shared" si="3"/>
        <v>0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1:9" s="56" customFormat="1" ht="24" customHeight="1">
      <c r="A72" s="147"/>
      <c r="B72" s="147"/>
      <c r="C72" s="147"/>
      <c r="D72" s="148" t="s">
        <v>44</v>
      </c>
      <c r="E72" s="139">
        <f>SUM(E73)</f>
        <v>9212</v>
      </c>
      <c r="F72" s="156"/>
      <c r="G72" s="156"/>
      <c r="H72" s="139">
        <v>0</v>
      </c>
      <c r="I72" s="149">
        <f t="shared" si="3"/>
        <v>0</v>
      </c>
    </row>
    <row r="73" spans="1:9" s="56" customFormat="1" ht="27.75" customHeight="1">
      <c r="A73" s="147"/>
      <c r="B73" s="147"/>
      <c r="C73" s="147"/>
      <c r="D73" s="147" t="s">
        <v>54</v>
      </c>
      <c r="E73" s="139">
        <f>SUM(E74)</f>
        <v>9212</v>
      </c>
      <c r="F73" s="156"/>
      <c r="G73" s="156"/>
      <c r="H73" s="139">
        <v>0</v>
      </c>
      <c r="I73" s="149">
        <f t="shared" si="3"/>
        <v>0</v>
      </c>
    </row>
    <row r="74" spans="1:37" s="58" customFormat="1" ht="42.75" customHeight="1">
      <c r="A74" s="150"/>
      <c r="B74" s="150"/>
      <c r="C74" s="150"/>
      <c r="D74" s="157" t="s">
        <v>55</v>
      </c>
      <c r="E74" s="158">
        <v>9212</v>
      </c>
      <c r="F74" s="153"/>
      <c r="G74" s="153"/>
      <c r="H74" s="139">
        <v>0</v>
      </c>
      <c r="I74" s="149">
        <f t="shared" si="3"/>
        <v>0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1:37" s="58" customFormat="1" ht="36" customHeight="1">
      <c r="A75" s="159"/>
      <c r="B75" s="159"/>
      <c r="C75" s="242">
        <v>75110</v>
      </c>
      <c r="D75" s="243" t="s">
        <v>85</v>
      </c>
      <c r="E75" s="241">
        <v>230</v>
      </c>
      <c r="F75" s="244"/>
      <c r="G75" s="244"/>
      <c r="H75" s="241">
        <v>230</v>
      </c>
      <c r="I75" s="245">
        <f t="shared" si="3"/>
        <v>1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1:37" s="58" customFormat="1" ht="15" customHeight="1">
      <c r="A76" s="161"/>
      <c r="B76" s="161"/>
      <c r="C76" s="161"/>
      <c r="D76" s="162" t="s">
        <v>53</v>
      </c>
      <c r="E76" s="163">
        <v>230</v>
      </c>
      <c r="F76" s="161"/>
      <c r="G76" s="161"/>
      <c r="H76" s="163">
        <v>230</v>
      </c>
      <c r="I76" s="155">
        <f t="shared" si="3"/>
        <v>1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</row>
    <row r="77" spans="1:37" s="58" customFormat="1" ht="12.75" customHeight="1" hidden="1">
      <c r="A77" s="44"/>
      <c r="B77" s="44"/>
      <c r="C77" s="44"/>
      <c r="D77" s="44"/>
      <c r="E77" s="54"/>
      <c r="F77" s="44"/>
      <c r="G77" s="44"/>
      <c r="H77" s="54"/>
      <c r="I77" s="149" t="e">
        <f t="shared" si="3"/>
        <v>#DIV/0!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s="58" customFormat="1" ht="12.75" customHeight="1" hidden="1">
      <c r="A78" s="44"/>
      <c r="B78" s="44"/>
      <c r="C78" s="44"/>
      <c r="D78" s="44"/>
      <c r="E78" s="54"/>
      <c r="F78" s="44"/>
      <c r="G78" s="44"/>
      <c r="H78" s="54"/>
      <c r="I78" s="149" t="e">
        <f t="shared" si="3"/>
        <v>#DIV/0!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1:37" s="58" customFormat="1" ht="12.75" customHeight="1" hidden="1">
      <c r="A79" s="44"/>
      <c r="B79" s="44"/>
      <c r="C79" s="44"/>
      <c r="D79" s="44"/>
      <c r="E79" s="54"/>
      <c r="F79" s="44"/>
      <c r="G79" s="44"/>
      <c r="H79" s="54"/>
      <c r="I79" s="149" t="e">
        <f t="shared" si="3"/>
        <v>#DIV/0!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1:37" s="58" customFormat="1" ht="26.25" customHeight="1">
      <c r="A80" s="44"/>
      <c r="B80" s="164"/>
      <c r="C80" s="44"/>
      <c r="D80" s="164" t="s">
        <v>56</v>
      </c>
      <c r="E80" s="165">
        <v>230</v>
      </c>
      <c r="F80" s="44"/>
      <c r="G80" s="44"/>
      <c r="H80" s="54">
        <v>230</v>
      </c>
      <c r="I80" s="149">
        <f t="shared" si="3"/>
        <v>1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</row>
    <row r="81" spans="1:37" s="58" customFormat="1" ht="26.25" customHeight="1">
      <c r="A81" s="44"/>
      <c r="B81" s="164"/>
      <c r="C81" s="44"/>
      <c r="D81" s="164" t="s">
        <v>57</v>
      </c>
      <c r="E81" s="165">
        <v>230</v>
      </c>
      <c r="F81" s="44"/>
      <c r="G81" s="44"/>
      <c r="H81" s="54">
        <v>230</v>
      </c>
      <c r="I81" s="149">
        <f t="shared" si="3"/>
        <v>1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</row>
    <row r="82" spans="1:37" s="58" customFormat="1" ht="13.5" customHeight="1">
      <c r="A82" s="44"/>
      <c r="B82" s="164"/>
      <c r="C82" s="44"/>
      <c r="D82" s="164"/>
      <c r="E82" s="165"/>
      <c r="F82" s="44"/>
      <c r="G82" s="44"/>
      <c r="H82" s="54"/>
      <c r="I82" s="149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</row>
    <row r="83" spans="1:37" s="58" customFormat="1" ht="16.5" customHeight="1">
      <c r="A83" s="48" t="s">
        <v>58</v>
      </c>
      <c r="B83" s="19">
        <v>752</v>
      </c>
      <c r="C83" s="48"/>
      <c r="D83" s="79" t="s">
        <v>16</v>
      </c>
      <c r="E83" s="14">
        <v>300</v>
      </c>
      <c r="F83" s="48"/>
      <c r="G83" s="48"/>
      <c r="H83" s="49">
        <v>300</v>
      </c>
      <c r="I83" s="247">
        <f t="shared" si="3"/>
        <v>1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1:37" s="58" customFormat="1" ht="17.25" customHeight="1">
      <c r="A84" s="248"/>
      <c r="B84" s="249"/>
      <c r="C84" s="250">
        <v>75212</v>
      </c>
      <c r="D84" s="243" t="s">
        <v>59</v>
      </c>
      <c r="E84" s="251">
        <v>300</v>
      </c>
      <c r="F84" s="250"/>
      <c r="G84" s="250"/>
      <c r="H84" s="252">
        <v>300</v>
      </c>
      <c r="I84" s="253">
        <f t="shared" si="3"/>
        <v>1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s="58" customFormat="1" ht="26.25" customHeight="1">
      <c r="A85" s="161"/>
      <c r="B85" s="166"/>
      <c r="C85" s="161"/>
      <c r="D85" s="167" t="s">
        <v>43</v>
      </c>
      <c r="E85" s="163">
        <v>300</v>
      </c>
      <c r="F85" s="161"/>
      <c r="G85" s="161"/>
      <c r="H85" s="168">
        <v>300</v>
      </c>
      <c r="I85" s="155">
        <f t="shared" si="3"/>
        <v>1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</row>
    <row r="86" spans="1:37" s="58" customFormat="1" ht="26.25" customHeight="1">
      <c r="A86" s="44"/>
      <c r="B86" s="164"/>
      <c r="C86" s="44"/>
      <c r="D86" s="96" t="s">
        <v>60</v>
      </c>
      <c r="E86" s="165">
        <v>300</v>
      </c>
      <c r="F86" s="44"/>
      <c r="G86" s="44"/>
      <c r="H86" s="54">
        <v>300</v>
      </c>
      <c r="I86" s="149">
        <f t="shared" si="3"/>
        <v>1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1:37" s="58" customFormat="1" ht="26.25" customHeight="1">
      <c r="A87" s="44"/>
      <c r="B87" s="164"/>
      <c r="C87" s="44"/>
      <c r="D87" s="96" t="s">
        <v>61</v>
      </c>
      <c r="E87" s="165">
        <v>300</v>
      </c>
      <c r="F87" s="44"/>
      <c r="G87" s="44"/>
      <c r="H87" s="54">
        <v>300</v>
      </c>
      <c r="I87" s="149">
        <f t="shared" si="3"/>
        <v>1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</row>
    <row r="88" spans="1:37" s="58" customFormat="1" ht="12" customHeight="1">
      <c r="A88" s="150"/>
      <c r="B88" s="134"/>
      <c r="C88" s="134"/>
      <c r="D88" s="134"/>
      <c r="E88" s="152"/>
      <c r="F88" s="53"/>
      <c r="G88" s="53"/>
      <c r="H88" s="67"/>
      <c r="I88" s="149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</row>
    <row r="89" spans="1:37" s="58" customFormat="1" ht="12.75">
      <c r="A89" s="47">
        <v>5</v>
      </c>
      <c r="B89" s="169">
        <v>851</v>
      </c>
      <c r="C89" s="123"/>
      <c r="D89" s="123" t="s">
        <v>18</v>
      </c>
      <c r="E89" s="140">
        <v>418</v>
      </c>
      <c r="F89" s="170"/>
      <c r="G89" s="170"/>
      <c r="H89" s="14">
        <v>275</v>
      </c>
      <c r="I89" s="154">
        <f>H89/E89</f>
        <v>0.6578947368421053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</row>
    <row r="90" spans="1:37" s="58" customFormat="1" ht="16.5" customHeight="1">
      <c r="A90" s="142"/>
      <c r="B90" s="91"/>
      <c r="C90" s="171">
        <v>85195</v>
      </c>
      <c r="D90" s="91" t="s">
        <v>42</v>
      </c>
      <c r="E90" s="143">
        <v>418</v>
      </c>
      <c r="F90" s="153"/>
      <c r="G90" s="153"/>
      <c r="H90" s="246">
        <v>275</v>
      </c>
      <c r="I90" s="245">
        <f>H90/E90</f>
        <v>0.6578947368421053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</row>
    <row r="91" spans="1:37" s="58" customFormat="1" ht="12.75">
      <c r="A91" s="144"/>
      <c r="B91" s="130"/>
      <c r="C91" s="130"/>
      <c r="D91" s="130" t="s">
        <v>49</v>
      </c>
      <c r="E91" s="145">
        <v>418</v>
      </c>
      <c r="F91" s="153"/>
      <c r="G91" s="153"/>
      <c r="H91" s="146">
        <v>275</v>
      </c>
      <c r="I91" s="155">
        <f>H91/E91</f>
        <v>0.6578947368421053</v>
      </c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9" s="56" customFormat="1" ht="27" customHeight="1">
      <c r="A92" s="147"/>
      <c r="B92" s="148"/>
      <c r="C92" s="148"/>
      <c r="D92" s="148" t="s">
        <v>44</v>
      </c>
      <c r="E92" s="139">
        <v>418</v>
      </c>
      <c r="F92" s="156"/>
      <c r="G92" s="156"/>
      <c r="H92" s="67">
        <v>275</v>
      </c>
      <c r="I92" s="149">
        <f>H92/E92</f>
        <v>0.6578947368421053</v>
      </c>
    </row>
    <row r="93" spans="1:9" s="56" customFormat="1" ht="25.5">
      <c r="A93" s="147"/>
      <c r="B93" s="148"/>
      <c r="C93" s="148"/>
      <c r="D93" s="147" t="s">
        <v>54</v>
      </c>
      <c r="E93" s="139">
        <v>178</v>
      </c>
      <c r="F93" s="156"/>
      <c r="G93" s="156"/>
      <c r="H93" s="67">
        <v>95</v>
      </c>
      <c r="I93" s="149">
        <v>0.5337</v>
      </c>
    </row>
    <row r="94" spans="1:37" s="58" customFormat="1" ht="12.75">
      <c r="A94" s="150"/>
      <c r="B94" s="134"/>
      <c r="C94" s="134"/>
      <c r="D94" s="134" t="s">
        <v>62</v>
      </c>
      <c r="E94" s="158">
        <v>178</v>
      </c>
      <c r="F94" s="153"/>
      <c r="G94" s="153"/>
      <c r="H94" s="67">
        <v>95</v>
      </c>
      <c r="I94" s="149">
        <f>H94/E94</f>
        <v>0.5337078651685393</v>
      </c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</row>
    <row r="95" spans="1:37" s="58" customFormat="1" ht="24.75" customHeight="1">
      <c r="A95" s="150"/>
      <c r="B95" s="134"/>
      <c r="C95" s="134"/>
      <c r="D95" s="134" t="s">
        <v>63</v>
      </c>
      <c r="E95" s="158">
        <v>240</v>
      </c>
      <c r="F95" s="153"/>
      <c r="G95" s="153"/>
      <c r="H95" s="67">
        <v>180</v>
      </c>
      <c r="I95" s="149">
        <f>H95/E95</f>
        <v>0.75</v>
      </c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1:37" s="58" customFormat="1" ht="13.5" customHeight="1">
      <c r="A96" s="150"/>
      <c r="B96" s="134"/>
      <c r="C96" s="134"/>
      <c r="D96" s="134"/>
      <c r="E96" s="158"/>
      <c r="F96" s="153"/>
      <c r="G96" s="153"/>
      <c r="H96" s="67"/>
      <c r="I96" s="149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:37" ht="12.75">
      <c r="A97" s="47">
        <v>6</v>
      </c>
      <c r="B97" s="121">
        <v>852</v>
      </c>
      <c r="C97" s="121"/>
      <c r="D97" s="123" t="s">
        <v>20</v>
      </c>
      <c r="E97" s="140">
        <v>5824162.55</v>
      </c>
      <c r="F97" s="172"/>
      <c r="G97" s="172"/>
      <c r="H97" s="14">
        <v>2716535.08</v>
      </c>
      <c r="I97" s="154">
        <f>H97/E97</f>
        <v>0.46642501075111653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9" s="201" customFormat="1" ht="17.25" customHeight="1">
      <c r="A98" s="260"/>
      <c r="B98" s="254"/>
      <c r="C98" s="254">
        <v>85211</v>
      </c>
      <c r="D98" s="255" t="s">
        <v>90</v>
      </c>
      <c r="E98" s="256">
        <v>3586452</v>
      </c>
      <c r="F98" s="257"/>
      <c r="G98" s="257"/>
      <c r="H98" s="258">
        <v>1323884.03</v>
      </c>
      <c r="I98" s="259">
        <v>0.3691</v>
      </c>
    </row>
    <row r="99" spans="1:37" ht="12.75">
      <c r="A99" s="202"/>
      <c r="B99" s="202"/>
      <c r="C99" s="203"/>
      <c r="D99" s="204" t="s">
        <v>43</v>
      </c>
      <c r="E99" s="205">
        <v>3586452</v>
      </c>
      <c r="F99" s="206"/>
      <c r="G99" s="206"/>
      <c r="H99" s="207">
        <v>1323884.03</v>
      </c>
      <c r="I99" s="208">
        <v>0.3691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25.5">
      <c r="A100" s="173"/>
      <c r="B100" s="173"/>
      <c r="C100" s="198"/>
      <c r="D100" s="200" t="s">
        <v>91</v>
      </c>
      <c r="E100" s="199">
        <v>3516130</v>
      </c>
      <c r="F100" s="172"/>
      <c r="G100" s="172"/>
      <c r="H100" s="17">
        <v>1291570.1</v>
      </c>
      <c r="I100" s="18">
        <v>0.3673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2.75">
      <c r="A101" s="173"/>
      <c r="B101" s="173"/>
      <c r="C101" s="198"/>
      <c r="D101" s="200" t="s">
        <v>92</v>
      </c>
      <c r="E101" s="199">
        <v>3516130</v>
      </c>
      <c r="F101" s="172"/>
      <c r="G101" s="172"/>
      <c r="H101" s="17">
        <v>1291570.1</v>
      </c>
      <c r="I101" s="18">
        <v>0.3673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25.5">
      <c r="A102" s="173"/>
      <c r="B102" s="173"/>
      <c r="C102" s="198"/>
      <c r="D102" s="200" t="s">
        <v>93</v>
      </c>
      <c r="E102" s="199">
        <v>70322</v>
      </c>
      <c r="F102" s="172"/>
      <c r="G102" s="172"/>
      <c r="H102" s="17">
        <v>32313.93</v>
      </c>
      <c r="I102" s="18">
        <v>0.4995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25.5">
      <c r="A103" s="173"/>
      <c r="B103" s="173"/>
      <c r="C103" s="198"/>
      <c r="D103" s="200" t="s">
        <v>94</v>
      </c>
      <c r="E103" s="199">
        <v>49284</v>
      </c>
      <c r="F103" s="172"/>
      <c r="G103" s="172"/>
      <c r="H103" s="17">
        <v>16591.49</v>
      </c>
      <c r="I103" s="18">
        <v>0.3366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25.5">
      <c r="A104" s="173"/>
      <c r="B104" s="173"/>
      <c r="C104" s="198"/>
      <c r="D104" s="200" t="s">
        <v>95</v>
      </c>
      <c r="E104" s="199">
        <v>21038</v>
      </c>
      <c r="F104" s="172"/>
      <c r="G104" s="172"/>
      <c r="H104" s="17">
        <v>15722.44</v>
      </c>
      <c r="I104" s="18">
        <v>0.7473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81" customHeight="1">
      <c r="A105" s="142"/>
      <c r="B105" s="142"/>
      <c r="C105" s="142">
        <v>85212</v>
      </c>
      <c r="D105" s="91" t="s">
        <v>33</v>
      </c>
      <c r="E105" s="143">
        <v>2223389</v>
      </c>
      <c r="F105" s="172"/>
      <c r="G105" s="172"/>
      <c r="H105" s="241">
        <v>1384073.39</v>
      </c>
      <c r="I105" s="245">
        <f aca="true" t="shared" si="4" ref="I105:I137">H105/E105</f>
        <v>0.6225061786309098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2.75">
      <c r="A106" s="144"/>
      <c r="B106" s="144"/>
      <c r="C106" s="144"/>
      <c r="D106" s="130" t="s">
        <v>53</v>
      </c>
      <c r="E106" s="145">
        <v>2223389</v>
      </c>
      <c r="F106" s="172"/>
      <c r="G106" s="172"/>
      <c r="H106" s="145">
        <v>1384073.39</v>
      </c>
      <c r="I106" s="155">
        <f t="shared" si="4"/>
        <v>0.6225061786309098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9" s="10" customFormat="1" ht="23.25" customHeight="1">
      <c r="A107" s="147"/>
      <c r="B107" s="147"/>
      <c r="C107" s="147"/>
      <c r="D107" s="148" t="s">
        <v>44</v>
      </c>
      <c r="E107" s="139">
        <v>213409</v>
      </c>
      <c r="F107" s="174"/>
      <c r="G107" s="174"/>
      <c r="H107" s="139">
        <v>83393.53</v>
      </c>
      <c r="I107" s="149">
        <f t="shared" si="4"/>
        <v>0.39076857114742114</v>
      </c>
    </row>
    <row r="108" spans="1:9" s="10" customFormat="1" ht="29.25" customHeight="1">
      <c r="A108" s="147"/>
      <c r="B108" s="147"/>
      <c r="C108" s="147"/>
      <c r="D108" s="148" t="s">
        <v>64</v>
      </c>
      <c r="E108" s="139">
        <v>203409</v>
      </c>
      <c r="F108" s="174"/>
      <c r="G108" s="174"/>
      <c r="H108" s="175">
        <v>77551.73</v>
      </c>
      <c r="I108" s="149">
        <f t="shared" si="4"/>
        <v>0.38126007207154056</v>
      </c>
    </row>
    <row r="109" spans="1:37" ht="26.25" customHeight="1">
      <c r="A109" s="150"/>
      <c r="B109" s="150"/>
      <c r="C109" s="150"/>
      <c r="D109" s="176" t="s">
        <v>65</v>
      </c>
      <c r="E109" s="177">
        <v>119000</v>
      </c>
      <c r="F109" s="172"/>
      <c r="G109" s="172"/>
      <c r="H109" s="175">
        <v>49644.66</v>
      </c>
      <c r="I109" s="149">
        <f t="shared" si="4"/>
        <v>0.41718201680672273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26.25" customHeight="1">
      <c r="A110" s="150"/>
      <c r="B110" s="150"/>
      <c r="C110" s="150"/>
      <c r="D110" s="196" t="s">
        <v>86</v>
      </c>
      <c r="E110" s="177">
        <v>100000</v>
      </c>
      <c r="F110" s="172"/>
      <c r="G110" s="172"/>
      <c r="H110" s="175">
        <v>41802.77</v>
      </c>
      <c r="I110" s="149">
        <f t="shared" si="4"/>
        <v>0.41802769999999995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26.25" customHeight="1">
      <c r="A111" s="150"/>
      <c r="B111" s="150"/>
      <c r="C111" s="150"/>
      <c r="D111" s="196" t="s">
        <v>87</v>
      </c>
      <c r="E111" s="177">
        <v>19000</v>
      </c>
      <c r="F111" s="172"/>
      <c r="G111" s="172"/>
      <c r="H111" s="175">
        <v>7841.89</v>
      </c>
      <c r="I111" s="149">
        <f t="shared" si="4"/>
        <v>0.41273105263157894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32.25" customHeight="1">
      <c r="A112" s="150"/>
      <c r="B112" s="150"/>
      <c r="C112" s="150"/>
      <c r="D112" s="176" t="s">
        <v>66</v>
      </c>
      <c r="E112" s="177">
        <v>69199</v>
      </c>
      <c r="F112" s="172"/>
      <c r="G112" s="172"/>
      <c r="H112" s="175">
        <v>20728.04</v>
      </c>
      <c r="I112" s="149">
        <f t="shared" si="4"/>
        <v>0.2995424789375569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32.25" customHeight="1">
      <c r="A113" s="150"/>
      <c r="B113" s="150"/>
      <c r="C113" s="150"/>
      <c r="D113" s="176" t="s">
        <v>67</v>
      </c>
      <c r="E113" s="177">
        <v>12960</v>
      </c>
      <c r="F113" s="172"/>
      <c r="G113" s="172"/>
      <c r="H113" s="175">
        <v>5995.29</v>
      </c>
      <c r="I113" s="149">
        <f t="shared" si="4"/>
        <v>0.46259953703703705</v>
      </c>
      <c r="J113" s="10"/>
      <c r="K113" s="10"/>
      <c r="L113" s="108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32.25" customHeight="1">
      <c r="A114" s="150"/>
      <c r="B114" s="150"/>
      <c r="C114" s="150"/>
      <c r="D114" s="196" t="s">
        <v>88</v>
      </c>
      <c r="E114" s="177">
        <v>2250</v>
      </c>
      <c r="F114" s="172"/>
      <c r="G114" s="172"/>
      <c r="H114" s="175">
        <v>1183.74</v>
      </c>
      <c r="I114" s="149">
        <f t="shared" si="4"/>
        <v>0.5261066666666667</v>
      </c>
      <c r="J114" s="10"/>
      <c r="K114" s="10"/>
      <c r="L114" s="108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9" s="10" customFormat="1" ht="30.75" customHeight="1">
      <c r="A115" s="147"/>
      <c r="B115" s="147"/>
      <c r="C115" s="147"/>
      <c r="D115" s="197" t="s">
        <v>89</v>
      </c>
      <c r="E115" s="178">
        <v>10000</v>
      </c>
      <c r="F115" s="174"/>
      <c r="G115" s="174"/>
      <c r="H115" s="175">
        <v>5841.8</v>
      </c>
      <c r="I115" s="149">
        <f t="shared" si="4"/>
        <v>0.58418</v>
      </c>
    </row>
    <row r="116" spans="1:9" s="10" customFormat="1" ht="15" customHeight="1">
      <c r="A116" s="147"/>
      <c r="B116" s="147"/>
      <c r="C116" s="147"/>
      <c r="D116" s="147" t="s">
        <v>68</v>
      </c>
      <c r="E116" s="178">
        <v>10000</v>
      </c>
      <c r="F116" s="174"/>
      <c r="G116" s="174"/>
      <c r="H116" s="175">
        <v>5841.8</v>
      </c>
      <c r="I116" s="149">
        <f t="shared" si="4"/>
        <v>0.58418</v>
      </c>
    </row>
    <row r="117" spans="1:9" s="10" customFormat="1" ht="28.5" customHeight="1">
      <c r="A117" s="147"/>
      <c r="B117" s="147"/>
      <c r="C117" s="147"/>
      <c r="D117" s="147" t="s">
        <v>69</v>
      </c>
      <c r="E117" s="178">
        <v>2009980</v>
      </c>
      <c r="F117" s="174"/>
      <c r="G117" s="174"/>
      <c r="H117" s="175">
        <v>1300679.86</v>
      </c>
      <c r="I117" s="149">
        <f t="shared" si="4"/>
        <v>0.6471108468740983</v>
      </c>
    </row>
    <row r="118" spans="1:9" s="10" customFormat="1" ht="24.75" customHeight="1">
      <c r="A118" s="150"/>
      <c r="B118" s="150"/>
      <c r="C118" s="150"/>
      <c r="D118" s="176" t="s">
        <v>70</v>
      </c>
      <c r="E118" s="177">
        <v>1575100</v>
      </c>
      <c r="F118" s="172"/>
      <c r="G118" s="172"/>
      <c r="H118" s="175">
        <v>1069220.83</v>
      </c>
      <c r="I118" s="149">
        <f t="shared" si="4"/>
        <v>0.6788272681099613</v>
      </c>
    </row>
    <row r="119" spans="1:37" ht="12.75">
      <c r="A119" s="150"/>
      <c r="B119" s="150"/>
      <c r="C119" s="150"/>
      <c r="D119" s="176" t="s">
        <v>71</v>
      </c>
      <c r="E119" s="177">
        <v>360000</v>
      </c>
      <c r="F119" s="172"/>
      <c r="G119" s="172"/>
      <c r="H119" s="17">
        <v>199843.03</v>
      </c>
      <c r="I119" s="149">
        <f t="shared" si="4"/>
        <v>0.5551195277777777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2.75">
      <c r="A120" s="141"/>
      <c r="B120" s="141"/>
      <c r="C120" s="141"/>
      <c r="D120" s="157" t="s">
        <v>72</v>
      </c>
      <c r="E120" s="179">
        <v>74880</v>
      </c>
      <c r="F120" s="164"/>
      <c r="G120" s="164"/>
      <c r="H120" s="17">
        <v>31616</v>
      </c>
      <c r="I120" s="149">
        <f t="shared" si="4"/>
        <v>0.4222222222222222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93.75" customHeight="1">
      <c r="A121" s="142"/>
      <c r="B121" s="142"/>
      <c r="C121" s="142">
        <v>85213</v>
      </c>
      <c r="D121" s="91" t="s">
        <v>73</v>
      </c>
      <c r="E121" s="143">
        <v>13232</v>
      </c>
      <c r="F121" s="172"/>
      <c r="G121" s="172"/>
      <c r="H121" s="241">
        <v>7563.6</v>
      </c>
      <c r="I121" s="245">
        <f t="shared" si="4"/>
        <v>0.5716142684401452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5" customHeight="1">
      <c r="A122" s="144"/>
      <c r="B122" s="144"/>
      <c r="C122" s="144"/>
      <c r="D122" s="130" t="s">
        <v>49</v>
      </c>
      <c r="E122" s="145">
        <v>13232</v>
      </c>
      <c r="F122" s="172"/>
      <c r="G122" s="172"/>
      <c r="H122" s="180">
        <v>7563.6</v>
      </c>
      <c r="I122" s="155">
        <f t="shared" si="4"/>
        <v>0.5716142684401452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25.5">
      <c r="A123" s="147"/>
      <c r="B123" s="147"/>
      <c r="C123" s="147"/>
      <c r="D123" s="148" t="s">
        <v>44</v>
      </c>
      <c r="E123" s="139">
        <v>13232</v>
      </c>
      <c r="F123" s="174"/>
      <c r="G123" s="174"/>
      <c r="H123" s="175">
        <v>7563.6</v>
      </c>
      <c r="I123" s="149">
        <f t="shared" si="4"/>
        <v>0.5716142684401452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9" s="10" customFormat="1" ht="37.5" customHeight="1">
      <c r="A124" s="147"/>
      <c r="B124" s="147"/>
      <c r="C124" s="147"/>
      <c r="D124" s="148" t="s">
        <v>54</v>
      </c>
      <c r="E124" s="139">
        <v>13232</v>
      </c>
      <c r="F124" s="174"/>
      <c r="G124" s="174"/>
      <c r="H124" s="175">
        <v>7563.6</v>
      </c>
      <c r="I124" s="149">
        <f t="shared" si="4"/>
        <v>0.5716142684401452</v>
      </c>
    </row>
    <row r="125" spans="1:9" s="10" customFormat="1" ht="26.25" customHeight="1">
      <c r="A125" s="150"/>
      <c r="B125" s="150"/>
      <c r="C125" s="150"/>
      <c r="D125" s="134" t="s">
        <v>74</v>
      </c>
      <c r="E125" s="158">
        <v>13232</v>
      </c>
      <c r="F125" s="172"/>
      <c r="G125" s="172"/>
      <c r="H125" s="175">
        <v>7563.6</v>
      </c>
      <c r="I125" s="149">
        <f t="shared" si="4"/>
        <v>0.5716142684401452</v>
      </c>
    </row>
    <row r="126" spans="1:9" s="181" customFormat="1" ht="19.5" customHeight="1">
      <c r="A126" s="242"/>
      <c r="B126" s="242"/>
      <c r="C126" s="242">
        <v>85215</v>
      </c>
      <c r="D126" s="243" t="s">
        <v>75</v>
      </c>
      <c r="E126" s="241">
        <v>952.55</v>
      </c>
      <c r="F126" s="244"/>
      <c r="G126" s="244"/>
      <c r="H126" s="241">
        <v>904.18</v>
      </c>
      <c r="I126" s="245">
        <f t="shared" si="4"/>
        <v>0.9492205133588788</v>
      </c>
    </row>
    <row r="127" spans="1:9" s="10" customFormat="1" ht="15.75" customHeight="1">
      <c r="A127" s="144"/>
      <c r="B127" s="144"/>
      <c r="C127" s="144"/>
      <c r="D127" s="130" t="s">
        <v>43</v>
      </c>
      <c r="E127" s="145">
        <v>952.55</v>
      </c>
      <c r="F127" s="182"/>
      <c r="G127" s="182"/>
      <c r="H127" s="180">
        <v>904.18</v>
      </c>
      <c r="I127" s="155">
        <f t="shared" si="4"/>
        <v>0.9492205133588788</v>
      </c>
    </row>
    <row r="128" spans="1:9" s="10" customFormat="1" ht="26.25" customHeight="1">
      <c r="A128" s="176"/>
      <c r="B128" s="176"/>
      <c r="C128" s="176"/>
      <c r="D128" s="157" t="s">
        <v>76</v>
      </c>
      <c r="E128" s="183">
        <v>933.87</v>
      </c>
      <c r="F128" s="41"/>
      <c r="G128" s="41"/>
      <c r="H128" s="184">
        <v>886.46</v>
      </c>
      <c r="I128" s="149">
        <f t="shared" si="4"/>
        <v>0.9492327625900822</v>
      </c>
    </row>
    <row r="129" spans="1:9" s="10" customFormat="1" ht="26.25" customHeight="1">
      <c r="A129" s="150"/>
      <c r="B129" s="150"/>
      <c r="C129" s="150"/>
      <c r="D129" s="134" t="s">
        <v>77</v>
      </c>
      <c r="E129" s="158">
        <v>933.87</v>
      </c>
      <c r="F129" s="172"/>
      <c r="G129" s="172"/>
      <c r="H129" s="175">
        <v>886.46</v>
      </c>
      <c r="I129" s="149">
        <f t="shared" si="4"/>
        <v>0.9492327625900822</v>
      </c>
    </row>
    <row r="130" spans="1:9" s="10" customFormat="1" ht="26.25" customHeight="1">
      <c r="A130" s="150"/>
      <c r="B130" s="150"/>
      <c r="C130" s="150"/>
      <c r="D130" s="134" t="s">
        <v>78</v>
      </c>
      <c r="E130" s="158">
        <v>933.87</v>
      </c>
      <c r="F130" s="172"/>
      <c r="G130" s="172"/>
      <c r="H130" s="175">
        <v>886.46</v>
      </c>
      <c r="I130" s="149">
        <f t="shared" si="4"/>
        <v>0.9492327625900822</v>
      </c>
    </row>
    <row r="131" spans="1:9" s="10" customFormat="1" ht="26.25" customHeight="1">
      <c r="A131" s="150"/>
      <c r="B131" s="150"/>
      <c r="C131" s="150"/>
      <c r="D131" s="134" t="s">
        <v>79</v>
      </c>
      <c r="E131" s="158">
        <v>18.68</v>
      </c>
      <c r="F131" s="172"/>
      <c r="G131" s="172"/>
      <c r="H131" s="54">
        <v>17.72</v>
      </c>
      <c r="I131" s="149">
        <f t="shared" si="4"/>
        <v>0.9486081370449678</v>
      </c>
    </row>
    <row r="132" spans="1:9" s="10" customFormat="1" ht="26.25" customHeight="1">
      <c r="A132" s="150"/>
      <c r="B132" s="150"/>
      <c r="C132" s="150"/>
      <c r="D132" s="134" t="s">
        <v>80</v>
      </c>
      <c r="E132" s="158">
        <v>18.68</v>
      </c>
      <c r="F132" s="172"/>
      <c r="G132" s="172"/>
      <c r="H132" s="54">
        <v>17.72</v>
      </c>
      <c r="I132" s="149">
        <f t="shared" si="4"/>
        <v>0.9486081370449678</v>
      </c>
    </row>
    <row r="133" spans="1:37" ht="23.25" customHeight="1">
      <c r="A133" s="160"/>
      <c r="B133" s="160"/>
      <c r="C133" s="142">
        <v>85295</v>
      </c>
      <c r="D133" s="91" t="s">
        <v>42</v>
      </c>
      <c r="E133" s="185">
        <v>137</v>
      </c>
      <c r="F133" s="186"/>
      <c r="G133" s="186"/>
      <c r="H133" s="185">
        <v>109.88</v>
      </c>
      <c r="I133" s="261">
        <f t="shared" si="4"/>
        <v>0.8020437956204379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3.5" customHeight="1">
      <c r="A134" s="144"/>
      <c r="B134" s="144"/>
      <c r="C134" s="144"/>
      <c r="D134" s="130" t="s">
        <v>43</v>
      </c>
      <c r="E134" s="187">
        <v>137</v>
      </c>
      <c r="F134" s="188"/>
      <c r="G134" s="188"/>
      <c r="H134" s="187">
        <v>109.88</v>
      </c>
      <c r="I134" s="155">
        <f t="shared" si="4"/>
        <v>0.8020437956204379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31.5" customHeight="1">
      <c r="A135" s="189"/>
      <c r="B135" s="189"/>
      <c r="C135" s="189"/>
      <c r="D135" s="190" t="s">
        <v>81</v>
      </c>
      <c r="E135" s="191">
        <v>137</v>
      </c>
      <c r="F135" s="192"/>
      <c r="G135" s="192"/>
      <c r="H135" s="193">
        <v>109.88</v>
      </c>
      <c r="I135" s="149">
        <f t="shared" si="4"/>
        <v>0.8020437956204379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32.25" customHeight="1">
      <c r="A136" s="189"/>
      <c r="B136" s="189"/>
      <c r="C136" s="189"/>
      <c r="D136" s="190" t="s">
        <v>82</v>
      </c>
      <c r="E136" s="191">
        <v>137</v>
      </c>
      <c r="F136" s="192"/>
      <c r="G136" s="192"/>
      <c r="H136" s="54">
        <v>109.88</v>
      </c>
      <c r="I136" s="149">
        <f t="shared" si="4"/>
        <v>0.8020437956204379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2.75">
      <c r="A137" s="194"/>
      <c r="B137" s="194"/>
      <c r="C137" s="194"/>
      <c r="D137" s="123" t="s">
        <v>96</v>
      </c>
      <c r="E137" s="140">
        <f>E55+E62+E69+E83+E89+E97</f>
        <v>5922900.05</v>
      </c>
      <c r="F137" s="140">
        <f>F55+F62+F69+F83+F89+F97</f>
        <v>0</v>
      </c>
      <c r="G137" s="140">
        <f>G55+G62+G69+G83+G89+G97</f>
        <v>0</v>
      </c>
      <c r="H137" s="140">
        <f>H55+H62+H69+H83+H89+H97</f>
        <v>2784682.58</v>
      </c>
      <c r="I137" s="262">
        <f t="shared" si="4"/>
        <v>0.4701552544348609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8:37" ht="12.75">
      <c r="H138" s="71"/>
      <c r="I138" s="19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8:37" ht="12.75">
      <c r="H139" s="71"/>
      <c r="I139" s="19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8:37" ht="12.75">
      <c r="H140" s="71"/>
      <c r="I140" s="19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8:37" ht="12.75">
      <c r="H141" s="71"/>
      <c r="I141" s="19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8:37" ht="12.75">
      <c r="H142" s="71"/>
      <c r="I142" s="19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8:37" ht="12.75">
      <c r="H143" s="71"/>
      <c r="I143" s="19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0:37" ht="12.75"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</sheetData>
  <sheetProtection/>
  <mergeCells count="6">
    <mergeCell ref="A38:I38"/>
    <mergeCell ref="A51:I51"/>
    <mergeCell ref="A3:I3"/>
    <mergeCell ref="A4:I4"/>
    <mergeCell ref="A7:I7"/>
    <mergeCell ref="A9:H9"/>
  </mergeCells>
  <printOptions/>
  <pageMargins left="1.43" right="0.4724409448818898" top="0.31496062992125984" bottom="0.2755905511811024" header="0.5118110236220472" footer="0.5118110236220472"/>
  <pageSetup horizontalDpi="600" verticalDpi="600" orientation="portrait" paperSize="9" scale="81" r:id="rId1"/>
  <rowBreaks count="3" manualBreakCount="3">
    <brk id="36" max="255" man="1"/>
    <brk id="79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2016-08-26T11:27:48Z</cp:lastPrinted>
  <dcterms:created xsi:type="dcterms:W3CDTF">2016-08-01T11:25:03Z</dcterms:created>
  <dcterms:modified xsi:type="dcterms:W3CDTF">2016-08-30T11:28:06Z</dcterms:modified>
  <cp:category/>
  <cp:version/>
  <cp:contentType/>
  <cp:contentStatus/>
</cp:coreProperties>
</file>