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tacje na zadania zlecone" sheetId="1" r:id="rId1"/>
  </sheets>
  <definedNames>
    <definedName name="Excel_BuiltIn_Print_Area_11">'Dotacje na zadania zlecone'!$A$2:$G$106</definedName>
    <definedName name="_xlnm.Print_Area" localSheetId="0">'Dotacje na zadania zlecone'!$A$2:$I$106</definedName>
  </definedNames>
  <calcPr fullCalcOnLoad="1"/>
</workbook>
</file>

<file path=xl/sharedStrings.xml><?xml version="1.0" encoding="utf-8"?>
<sst xmlns="http://schemas.openxmlformats.org/spreadsheetml/2006/main" count="115" uniqueCount="78">
  <si>
    <t xml:space="preserve"> </t>
  </si>
  <si>
    <t>Lp.</t>
  </si>
  <si>
    <t>Dział</t>
  </si>
  <si>
    <t>Nazwa</t>
  </si>
  <si>
    <t>Plan</t>
  </si>
  <si>
    <t>Wykonanie</t>
  </si>
  <si>
    <t>%</t>
  </si>
  <si>
    <t>1.</t>
  </si>
  <si>
    <t>010</t>
  </si>
  <si>
    <t>Rolnictwo i łowiectwo</t>
  </si>
  <si>
    <t>I. Dotacja celowa od Wojewody Śląskiego na zadania zlecone – na zwrot części podatku akcyzowego</t>
  </si>
  <si>
    <t>2.</t>
  </si>
  <si>
    <t>Administracja publiczna</t>
  </si>
  <si>
    <t>I. Dotacja celowa od Wojewody Śląskiego na zadania zlecone</t>
  </si>
  <si>
    <t>3.</t>
  </si>
  <si>
    <t>Urzędy naczelnych organów władzy państwowej, kontroli i ochrony prawa oraz sądownictwa</t>
  </si>
  <si>
    <t>1. Dotacja celowa z Krajowego Biura Wyborczego na  prowadzenie i aktualizację stałego rejestru wyborców</t>
  </si>
  <si>
    <t xml:space="preserve">2. Dotacja celowa na zadania zlecone związane z finansowaniem kosztów niszczenia dokumentów z wyborów do Sejmu i Senatu RP przeprowadzonych w 2011 roku </t>
  </si>
  <si>
    <t>4.</t>
  </si>
  <si>
    <t>Ochrona zdrowia</t>
  </si>
  <si>
    <t>1. Dotacja z budżetu państwa na realizację zadań bieżących z zakresu administracji rządowej</t>
  </si>
  <si>
    <t>5.</t>
  </si>
  <si>
    <t>Pomoc społeczna</t>
  </si>
  <si>
    <t>I. Dotacje celowe od Wojewody Śląskiego na zadania zlecone, w tym na:</t>
  </si>
  <si>
    <t>1. Świadczenia rodzinne, świadczenie z funduszu alimentacyjnego oraz składki na ubezpieczenia emerytalne i rentowe z ubezpieczenia społecznego</t>
  </si>
  <si>
    <t>2. Składki na ubezpieczenia zdrowotne opłacane za osoby pobierające niektóre świadczenia z pomocy społecznej, niektóre świadczenia rodzinne oraz za osoby uczestniczące w zajęciach w centrum integracji społecznej</t>
  </si>
  <si>
    <t xml:space="preserve">3. Dotacja na realizację rządowego programu wspierania niektórych osób pobierających świadczenia pielęgnacyjne </t>
  </si>
  <si>
    <t>6.</t>
  </si>
  <si>
    <t>OGÓŁEM     DOTACJE</t>
  </si>
  <si>
    <t>w tym:</t>
  </si>
  <si>
    <t>1. Dotacje z Śląskiego Urzędu Wojewódzkiego</t>
  </si>
  <si>
    <t>2. Krajowe Biuro Wyborcze</t>
  </si>
  <si>
    <t>Rozdział</t>
  </si>
  <si>
    <t>Urzędy wojewódzkie</t>
  </si>
  <si>
    <t>1. Dochody z tytułu opłat pobieranych przez tutejszy urząd za  udostępnianie danych</t>
  </si>
  <si>
    <t>Świadczenia rodzinne, świadczenie z funduszu alimentacyjnego oraz składki na ubezpieczenia emerytalne i rentowe z ubezpieczenia społecznego</t>
  </si>
  <si>
    <t>1. Dochody z tytułu zwrotu należności od dłużników alimentacyjnych</t>
  </si>
  <si>
    <t>Razem:</t>
  </si>
  <si>
    <t xml:space="preserve">Dział </t>
  </si>
  <si>
    <t xml:space="preserve">Rozdział  </t>
  </si>
  <si>
    <t xml:space="preserve">                 Nazwa</t>
  </si>
  <si>
    <t xml:space="preserve">Plan </t>
  </si>
  <si>
    <t>Rolnictwo i  łowiectwo</t>
  </si>
  <si>
    <t>01095</t>
  </si>
  <si>
    <t>Pozostała działalność</t>
  </si>
  <si>
    <t>*Wydatki bieżące</t>
  </si>
  <si>
    <t>1. Wydatki jednostek budżetowych, w tym na:</t>
  </si>
  <si>
    <t>1.1. Wydatki związane z realizacją ich statutowych zadań</t>
  </si>
  <si>
    <t xml:space="preserve">      Administracja publiczna</t>
  </si>
  <si>
    <t>* Wydatki bieżące:</t>
  </si>
  <si>
    <t>1.1. Wynagrodzenia i składki od nich naliczane</t>
  </si>
  <si>
    <t>1.2. Wydatki związane z realizacją ich statutowych zadań</t>
  </si>
  <si>
    <t>Urzędy naczelnych organów władzy państwowej, kontroli i ochrony prawa</t>
  </si>
  <si>
    <t>* Wydatki bieżące</t>
  </si>
  <si>
    <t>1.1. Wydatki związane z realizacją ich statutowych zadań, w tym:</t>
  </si>
  <si>
    <t>a) Środki na prowadzenie i aktualizację stałego rejestru  wyborców</t>
  </si>
  <si>
    <t>Wybory do Sejmu i Senatu</t>
  </si>
  <si>
    <t>1.Wydatki jednostek budżetowych, w tym na :</t>
  </si>
  <si>
    <t>1.1.Wynagrodzenia i składki od nich naliczane</t>
  </si>
  <si>
    <t>a) Pozostałe wydatki</t>
  </si>
  <si>
    <t>1.1. Wynagrodzenia i składki od nich naliczane, w tym:</t>
  </si>
  <si>
    <t>a) Składki na ubezpieczenia społeczne</t>
  </si>
  <si>
    <t>b) Pozostałe wynagrodzenia i składki od nich naliczane</t>
  </si>
  <si>
    <t>2. Świadczenia na rzecz osób fizycznych, w tym:</t>
  </si>
  <si>
    <t xml:space="preserve">a) Świadczenia społeczne </t>
  </si>
  <si>
    <t>b) Fundusz alimentacyjny</t>
  </si>
  <si>
    <t>Składki na ubezpieczenia zdrowotne opłacane za osoby pobierające niektóre świadczenia z pomocy społecznej, niektóre świadczenia rodzinne oraz za osoby uczestniczące w zajęciach w centrum integracji społecznej</t>
  </si>
  <si>
    <t>1.1. Wynagrodzenia i składki od nich naliczane , w tym:</t>
  </si>
  <si>
    <t>a) Składki na ubezpieczenia zdrowotne</t>
  </si>
  <si>
    <t>1.Świadczenia na rzecz osób fizycznych, w tym :</t>
  </si>
  <si>
    <t>a)Świadczenia społeczne</t>
  </si>
  <si>
    <t>RAZEM wydatki na w/w zadania</t>
  </si>
  <si>
    <t>Zestawienie wykonania dochodów i wydatków  związanych z realizacją zadań z zakresu administracji rządowej i innych zadań zleconych odrębnymi ustawami za I półrocze 2012 roku</t>
  </si>
  <si>
    <t xml:space="preserve"> I. Dotacje na realizację zadań z zakresu administracji rządowej za I półrocze 2012  roku           </t>
  </si>
  <si>
    <t>II. Zestawienie wykoania planu dochodów do odprowadzenia do budżetu państwa w związku z realizacją zadań z zakresu administracji rządowej za I półrocze 2012 roku</t>
  </si>
  <si>
    <t>III. Wydatki związane z realizacją zadań z zakresu administracji rządowej i innych zadań zleconych Gminie odrębnymi ustawami  za I półrocze 2012 roku</t>
  </si>
  <si>
    <t>Załącznik Nr 4 do Zarządzenia Nr B.0050.181.2012 Burmistrza Miasta Kuźnia Raciborska</t>
  </si>
  <si>
    <t>z dnia 14 sierpnia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</si>
</sst>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right"/>
    </xf>
    <xf numFmtId="164" fontId="2" fillId="34" borderId="13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3" fontId="6" fillId="33" borderId="14" xfId="0" applyNumberFormat="1" applyFont="1" applyFill="1" applyBorder="1" applyAlignment="1">
      <alignment wrapText="1"/>
    </xf>
    <xf numFmtId="3" fontId="0" fillId="33" borderId="14" xfId="0" applyNumberForma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wrapText="1"/>
    </xf>
    <xf numFmtId="3" fontId="0" fillId="33" borderId="0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4" fontId="0" fillId="33" borderId="0" xfId="0" applyNumberForma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164" fontId="8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2" fillId="34" borderId="10" xfId="0" applyNumberFormat="1" applyFont="1" applyFill="1" applyBorder="1" applyAlignment="1">
      <alignment wrapText="1"/>
    </xf>
    <xf numFmtId="4" fontId="0" fillId="34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164" fontId="0" fillId="33" borderId="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164" fontId="9" fillId="33" borderId="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4" borderId="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3" fontId="0" fillId="33" borderId="15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wrapText="1"/>
    </xf>
    <xf numFmtId="2" fontId="2" fillId="34" borderId="0" xfId="0" applyNumberFormat="1" applyFont="1" applyFill="1" applyAlignment="1">
      <alignment wrapText="1"/>
    </xf>
    <xf numFmtId="9" fontId="2" fillId="34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4" fontId="4" fillId="35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9" fontId="0" fillId="35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9" fontId="0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wrapText="1"/>
    </xf>
    <xf numFmtId="164" fontId="4" fillId="35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 wrapText="1"/>
    </xf>
    <xf numFmtId="164" fontId="4" fillId="34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9" fontId="0" fillId="34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164" fontId="0" fillId="36" borderId="10" xfId="0" applyNumberFormat="1" applyFont="1" applyFill="1" applyBorder="1" applyAlignment="1">
      <alignment horizontal="right" vertical="center" wrapText="1"/>
    </xf>
    <xf numFmtId="0" fontId="2" fillId="36" borderId="0" xfId="0" applyFont="1" applyFill="1" applyAlignment="1">
      <alignment wrapText="1"/>
    </xf>
    <xf numFmtId="9" fontId="0" fillId="3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2" fillId="37" borderId="0" xfId="0" applyFont="1" applyFill="1" applyAlignment="1">
      <alignment wrapText="1"/>
    </xf>
    <xf numFmtId="164" fontId="2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wrapText="1"/>
    </xf>
    <xf numFmtId="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64" fontId="0" fillId="0" borderId="0" xfId="0" applyNumberFormat="1" applyFont="1" applyAlignment="1">
      <alignment wrapText="1"/>
    </xf>
    <xf numFmtId="2" fontId="2" fillId="34" borderId="10" xfId="0" applyNumberFormat="1" applyFont="1" applyFill="1" applyBorder="1" applyAlignment="1">
      <alignment vertical="center" wrapText="1"/>
    </xf>
    <xf numFmtId="9" fontId="2" fillId="34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0" fontId="0" fillId="0" borderId="10" xfId="0" applyNumberFormat="1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vertical="center" wrapText="1"/>
    </xf>
    <xf numFmtId="2" fontId="0" fillId="35" borderId="10" xfId="0" applyNumberFormat="1" applyFont="1" applyFill="1" applyBorder="1" applyAlignment="1">
      <alignment vertical="center" wrapText="1"/>
    </xf>
    <xf numFmtId="9" fontId="0" fillId="35" borderId="10" xfId="0" applyNumberFormat="1" applyFont="1" applyFill="1" applyBorder="1" applyAlignment="1">
      <alignment vertical="center" wrapText="1"/>
    </xf>
    <xf numFmtId="164" fontId="0" fillId="36" borderId="10" xfId="0" applyNumberFormat="1" applyFont="1" applyFill="1" applyBorder="1" applyAlignment="1">
      <alignment vertical="center" wrapText="1"/>
    </xf>
    <xf numFmtId="2" fontId="0" fillId="36" borderId="10" xfId="0" applyNumberFormat="1" applyFont="1" applyFill="1" applyBorder="1" applyAlignment="1">
      <alignment vertical="center" wrapText="1"/>
    </xf>
    <xf numFmtId="9" fontId="0" fillId="36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wrapText="1"/>
    </xf>
    <xf numFmtId="2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64" fontId="4" fillId="35" borderId="0" xfId="0" applyNumberFormat="1" applyFont="1" applyFill="1" applyAlignment="1">
      <alignment wrapText="1"/>
    </xf>
    <xf numFmtId="164" fontId="0" fillId="36" borderId="0" xfId="0" applyNumberFormat="1" applyFont="1" applyFill="1" applyAlignment="1">
      <alignment wrapText="1"/>
    </xf>
    <xf numFmtId="164" fontId="0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right" vertical="center" wrapText="1"/>
    </xf>
    <xf numFmtId="164" fontId="0" fillId="35" borderId="10" xfId="0" applyNumberFormat="1" applyFont="1" applyFill="1" applyBorder="1" applyAlignment="1">
      <alignment wrapText="1"/>
    </xf>
    <xf numFmtId="164" fontId="0" fillId="36" borderId="10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35" borderId="10" xfId="0" applyNumberFormat="1" applyFill="1" applyBorder="1" applyAlignment="1">
      <alignment vertical="center" wrapText="1"/>
    </xf>
    <xf numFmtId="164" fontId="0" fillId="36" borderId="1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0" fillId="0" borderId="10" xfId="0" applyNumberForma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164" fontId="8" fillId="35" borderId="10" xfId="0" applyNumberFormat="1" applyFont="1" applyFill="1" applyBorder="1" applyAlignment="1">
      <alignment vertical="center" wrapText="1"/>
    </xf>
    <xf numFmtId="164" fontId="8" fillId="35" borderId="0" xfId="0" applyNumberFormat="1" applyFont="1" applyFill="1" applyAlignment="1">
      <alignment wrapText="1"/>
    </xf>
    <xf numFmtId="9" fontId="9" fillId="35" borderId="10" xfId="0" applyNumberFormat="1" applyFont="1" applyFill="1" applyBorder="1" applyAlignment="1">
      <alignment vertical="center" wrapText="1"/>
    </xf>
    <xf numFmtId="164" fontId="9" fillId="36" borderId="10" xfId="0" applyNumberFormat="1" applyFont="1" applyFill="1" applyBorder="1" applyAlignment="1">
      <alignment vertical="center" wrapText="1"/>
    </xf>
    <xf numFmtId="164" fontId="9" fillId="36" borderId="0" xfId="0" applyNumberFormat="1" applyFont="1" applyFill="1" applyAlignment="1">
      <alignment wrapText="1"/>
    </xf>
    <xf numFmtId="164" fontId="9" fillId="0" borderId="10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wrapText="1"/>
    </xf>
    <xf numFmtId="164" fontId="9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164" fontId="2" fillId="34" borderId="16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9" fontId="0" fillId="33" borderId="17" xfId="52" applyFont="1" applyFill="1" applyBorder="1" applyAlignment="1" applyProtection="1">
      <alignment wrapText="1"/>
      <protection/>
    </xf>
    <xf numFmtId="4" fontId="0" fillId="33" borderId="16" xfId="52" applyNumberFormat="1" applyFont="1" applyFill="1" applyBorder="1" applyAlignment="1" applyProtection="1">
      <alignment wrapText="1"/>
      <protection/>
    </xf>
    <xf numFmtId="164" fontId="4" fillId="33" borderId="16" xfId="52" applyNumberFormat="1" applyFont="1" applyFill="1" applyBorder="1" applyAlignment="1" applyProtection="1">
      <alignment wrapText="1"/>
      <protection/>
    </xf>
    <xf numFmtId="9" fontId="0" fillId="33" borderId="16" xfId="52" applyFont="1" applyFill="1" applyBorder="1" applyAlignment="1" applyProtection="1">
      <alignment wrapText="1"/>
      <protection/>
    </xf>
    <xf numFmtId="164" fontId="0" fillId="33" borderId="16" xfId="52" applyNumberFormat="1" applyFont="1" applyFill="1" applyBorder="1" applyAlignment="1" applyProtection="1">
      <alignment wrapText="1"/>
      <protection/>
    </xf>
    <xf numFmtId="4" fontId="0" fillId="34" borderId="16" xfId="52" applyNumberFormat="1" applyFont="1" applyFill="1" applyBorder="1" applyAlignment="1" applyProtection="1">
      <alignment wrapText="1"/>
      <protection/>
    </xf>
    <xf numFmtId="164" fontId="2" fillId="33" borderId="16" xfId="52" applyNumberFormat="1" applyFont="1" applyFill="1" applyBorder="1" applyAlignment="1" applyProtection="1">
      <alignment wrapText="1"/>
      <protection/>
    </xf>
    <xf numFmtId="164" fontId="9" fillId="33" borderId="16" xfId="52" applyNumberFormat="1" applyFont="1" applyFill="1" applyBorder="1" applyAlignment="1" applyProtection="1">
      <alignment wrapText="1"/>
      <protection/>
    </xf>
    <xf numFmtId="9" fontId="0" fillId="34" borderId="16" xfId="52" applyFont="1" applyFill="1" applyBorder="1" applyAlignment="1" applyProtection="1">
      <alignment wrapText="1"/>
      <protection/>
    </xf>
    <xf numFmtId="9" fontId="0" fillId="33" borderId="18" xfId="52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164" fontId="2" fillId="34" borderId="19" xfId="0" applyNumberFormat="1" applyFont="1" applyFill="1" applyBorder="1" applyAlignment="1">
      <alignment wrapText="1"/>
    </xf>
    <xf numFmtId="9" fontId="2" fillId="34" borderId="19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9" fontId="4" fillId="0" borderId="19" xfId="0" applyNumberFormat="1" applyFont="1" applyFill="1" applyBorder="1" applyAlignment="1">
      <alignment wrapText="1"/>
    </xf>
    <xf numFmtId="4" fontId="2" fillId="34" borderId="19" xfId="0" applyNumberFormat="1" applyFont="1" applyFill="1" applyBorder="1" applyAlignment="1">
      <alignment wrapText="1"/>
    </xf>
    <xf numFmtId="164" fontId="4" fillId="0" borderId="19" xfId="0" applyNumberFormat="1" applyFont="1" applyFill="1" applyBorder="1" applyAlignment="1">
      <alignment wrapText="1"/>
    </xf>
    <xf numFmtId="164" fontId="0" fillId="0" borderId="19" xfId="0" applyNumberFormat="1" applyFill="1" applyBorder="1" applyAlignment="1">
      <alignment wrapText="1"/>
    </xf>
    <xf numFmtId="9" fontId="3" fillId="34" borderId="19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" fontId="0" fillId="33" borderId="19" xfId="0" applyNumberFormat="1" applyFont="1" applyFill="1" applyBorder="1" applyAlignment="1">
      <alignment wrapText="1"/>
    </xf>
    <xf numFmtId="9" fontId="0" fillId="0" borderId="19" xfId="0" applyNumberFormat="1" applyFont="1" applyFill="1" applyBorder="1" applyAlignment="1">
      <alignment wrapText="1"/>
    </xf>
    <xf numFmtId="4" fontId="0" fillId="0" borderId="19" xfId="0" applyNumberFormat="1" applyFont="1" applyFill="1" applyBorder="1" applyAlignment="1">
      <alignment wrapText="1"/>
    </xf>
    <xf numFmtId="0" fontId="0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4" fontId="2" fillId="34" borderId="20" xfId="0" applyNumberFormat="1" applyFont="1" applyFill="1" applyBorder="1" applyAlignment="1">
      <alignment vertical="center" wrapText="1"/>
    </xf>
    <xf numFmtId="0" fontId="0" fillId="34" borderId="21" xfId="0" applyFill="1" applyBorder="1" applyAlignment="1">
      <alignment wrapText="1"/>
    </xf>
    <xf numFmtId="164" fontId="2" fillId="34" borderId="20" xfId="0" applyNumberFormat="1" applyFont="1" applyFill="1" applyBorder="1" applyAlignment="1">
      <alignment vertical="center" wrapText="1"/>
    </xf>
    <xf numFmtId="9" fontId="2" fillId="34" borderId="2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2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4.375" style="1" customWidth="1"/>
    <col min="2" max="2" width="5.375" style="1" customWidth="1"/>
    <col min="3" max="3" width="9.00390625" style="1" customWidth="1"/>
    <col min="4" max="4" width="29.375" style="1" customWidth="1"/>
    <col min="5" max="5" width="25.625" style="1" customWidth="1"/>
    <col min="6" max="7" width="0" style="1" hidden="1" customWidth="1"/>
    <col min="8" max="8" width="12.75390625" style="1" customWidth="1"/>
    <col min="9" max="9" width="7.125" style="1" customWidth="1"/>
    <col min="10" max="16384" width="9.125" style="1" customWidth="1"/>
  </cols>
  <sheetData>
    <row r="2" spans="1:9" s="3" customFormat="1" ht="12.75" customHeight="1">
      <c r="A2" s="231" t="s">
        <v>76</v>
      </c>
      <c r="B2" s="228"/>
      <c r="C2" s="228"/>
      <c r="D2" s="228"/>
      <c r="E2" s="228"/>
      <c r="F2" s="228"/>
      <c r="G2" s="228"/>
      <c r="H2" s="228"/>
      <c r="I2" s="228"/>
    </row>
    <row r="3" spans="1:9" s="3" customFormat="1" ht="12.75" customHeight="1">
      <c r="A3" s="231" t="s">
        <v>77</v>
      </c>
      <c r="B3" s="232"/>
      <c r="C3" s="232"/>
      <c r="D3" s="232"/>
      <c r="E3" s="232"/>
      <c r="F3" s="233"/>
      <c r="G3" s="233"/>
      <c r="H3" s="233"/>
      <c r="I3" s="233"/>
    </row>
    <row r="4" spans="2:8" ht="12.75">
      <c r="B4" s="4"/>
      <c r="C4" s="4"/>
      <c r="D4" s="5"/>
      <c r="E4" s="4"/>
      <c r="F4" s="4"/>
      <c r="G4" s="4"/>
      <c r="H4" s="1" t="s">
        <v>0</v>
      </c>
    </row>
    <row r="5" spans="1:9" ht="38.25" customHeight="1">
      <c r="A5" s="230" t="s">
        <v>72</v>
      </c>
      <c r="B5" s="230"/>
      <c r="C5" s="230"/>
      <c r="D5" s="230"/>
      <c r="E5" s="230"/>
      <c r="F5" s="228"/>
      <c r="G5" s="228"/>
      <c r="H5" s="228"/>
      <c r="I5" s="228"/>
    </row>
    <row r="6" spans="2:7" ht="6.75" customHeight="1">
      <c r="B6" s="4"/>
      <c r="C6" s="4"/>
      <c r="D6" s="4"/>
      <c r="E6" s="4"/>
      <c r="F6" s="4"/>
      <c r="G6" s="4"/>
    </row>
    <row r="7" spans="1:8" s="6" customFormat="1" ht="24.75" customHeight="1">
      <c r="A7" s="234" t="s">
        <v>73</v>
      </c>
      <c r="B7" s="234"/>
      <c r="C7" s="234"/>
      <c r="D7" s="234"/>
      <c r="E7" s="234"/>
      <c r="F7" s="234"/>
      <c r="G7" s="234"/>
      <c r="H7" s="228"/>
    </row>
    <row r="8" spans="2:8" ht="12.75">
      <c r="B8" s="4"/>
      <c r="C8" s="4"/>
      <c r="D8" s="4"/>
      <c r="E8" s="4"/>
      <c r="F8" s="4"/>
      <c r="G8" s="4"/>
      <c r="H8" s="7"/>
    </row>
    <row r="9" spans="1:37" ht="12.75">
      <c r="A9" s="8"/>
      <c r="B9" s="9" t="s">
        <v>1</v>
      </c>
      <c r="C9" s="9" t="s">
        <v>2</v>
      </c>
      <c r="D9" s="9" t="s">
        <v>3</v>
      </c>
      <c r="E9" s="9" t="s">
        <v>4</v>
      </c>
      <c r="F9" s="10"/>
      <c r="G9" s="11"/>
      <c r="H9" s="205" t="s">
        <v>5</v>
      </c>
      <c r="I9" s="206" t="s">
        <v>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.75">
      <c r="A10" s="8"/>
      <c r="B10" s="13">
        <v>1</v>
      </c>
      <c r="C10" s="13">
        <v>2</v>
      </c>
      <c r="D10" s="13">
        <v>3</v>
      </c>
      <c r="E10" s="13">
        <v>4</v>
      </c>
      <c r="F10" s="14"/>
      <c r="G10" s="192"/>
      <c r="H10" s="207"/>
      <c r="I10" s="20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.75">
      <c r="A11" s="8"/>
      <c r="B11" s="12" t="s">
        <v>7</v>
      </c>
      <c r="C11" s="15" t="s">
        <v>8</v>
      </c>
      <c r="D11" s="16" t="s">
        <v>9</v>
      </c>
      <c r="E11" s="17">
        <v>44266.83</v>
      </c>
      <c r="F11" s="18"/>
      <c r="G11" s="193"/>
      <c r="H11" s="208">
        <v>44266.83</v>
      </c>
      <c r="I11" s="209">
        <f>H11/E11</f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51">
      <c r="A12" s="8"/>
      <c r="B12" s="13"/>
      <c r="C12" s="13"/>
      <c r="D12" s="19" t="s">
        <v>10</v>
      </c>
      <c r="E12" s="20">
        <v>44266.83</v>
      </c>
      <c r="F12" s="21"/>
      <c r="G12" s="194"/>
      <c r="H12" s="210">
        <v>44266.83</v>
      </c>
      <c r="I12" s="211">
        <f>H12/E12</f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.75">
      <c r="A13" s="22"/>
      <c r="B13" s="23"/>
      <c r="C13" s="24"/>
      <c r="D13" s="23"/>
      <c r="E13" s="25"/>
      <c r="F13" s="26"/>
      <c r="G13" s="195"/>
      <c r="H13" s="207"/>
      <c r="I13" s="20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2.75">
      <c r="A14" s="22"/>
      <c r="B14" s="12" t="s">
        <v>11</v>
      </c>
      <c r="C14" s="9">
        <v>750</v>
      </c>
      <c r="D14" s="12" t="s">
        <v>12</v>
      </c>
      <c r="E14" s="27">
        <f>E15</f>
        <v>70523</v>
      </c>
      <c r="F14" s="28"/>
      <c r="G14" s="196"/>
      <c r="H14" s="212">
        <v>38121</v>
      </c>
      <c r="I14" s="209">
        <f>H14/E14</f>
        <v>0.5405470555705231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32.25" customHeight="1">
      <c r="A15" s="22"/>
      <c r="B15" s="29"/>
      <c r="C15" s="30"/>
      <c r="D15" s="19" t="s">
        <v>13</v>
      </c>
      <c r="E15" s="31">
        <v>70523</v>
      </c>
      <c r="F15" s="32"/>
      <c r="G15" s="197"/>
      <c r="H15" s="213">
        <v>38121</v>
      </c>
      <c r="I15" s="211">
        <f>H15/E15</f>
        <v>0.5405470555705231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2.75">
      <c r="A16" s="22"/>
      <c r="B16" s="33"/>
      <c r="C16" s="34"/>
      <c r="D16" s="33"/>
      <c r="E16" s="35"/>
      <c r="F16" s="36"/>
      <c r="G16" s="198"/>
      <c r="H16" s="207"/>
      <c r="I16" s="20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59.25" customHeight="1">
      <c r="A17" s="22"/>
      <c r="B17" s="12" t="s">
        <v>14</v>
      </c>
      <c r="C17" s="9">
        <v>751</v>
      </c>
      <c r="D17" s="12" t="s">
        <v>15</v>
      </c>
      <c r="E17" s="27">
        <f>SUM(E18:E19)</f>
        <v>3436</v>
      </c>
      <c r="F17" s="28"/>
      <c r="G17" s="196"/>
      <c r="H17" s="212">
        <f>SUM(H18:H19)</f>
        <v>1816</v>
      </c>
      <c r="I17" s="209">
        <f>H17/E17</f>
        <v>0.5285215366705471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51.75" customHeight="1">
      <c r="A18" s="22"/>
      <c r="B18" s="19"/>
      <c r="C18" s="37"/>
      <c r="D18" s="38" t="s">
        <v>16</v>
      </c>
      <c r="E18" s="31">
        <v>3300</v>
      </c>
      <c r="F18" s="39"/>
      <c r="G18" s="199"/>
      <c r="H18" s="214">
        <v>1680</v>
      </c>
      <c r="I18" s="211">
        <f>H18/E18</f>
        <v>0.509090909090909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76.5">
      <c r="A19" s="22"/>
      <c r="B19" s="40"/>
      <c r="C19" s="41"/>
      <c r="D19" s="42" t="s">
        <v>17</v>
      </c>
      <c r="E19" s="43">
        <v>136</v>
      </c>
      <c r="F19" s="32"/>
      <c r="G19" s="197"/>
      <c r="H19" s="213">
        <v>136</v>
      </c>
      <c r="I19" s="211">
        <f>H19/E19</f>
        <v>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2.75">
      <c r="A20" s="22"/>
      <c r="B20" s="12" t="s">
        <v>18</v>
      </c>
      <c r="C20" s="9">
        <v>851</v>
      </c>
      <c r="D20" s="12" t="s">
        <v>19</v>
      </c>
      <c r="E20" s="44">
        <f>E21</f>
        <v>35</v>
      </c>
      <c r="F20" s="39"/>
      <c r="G20" s="199"/>
      <c r="H20" s="208">
        <f>H21</f>
        <v>35</v>
      </c>
      <c r="I20" s="215">
        <f>H20/E20</f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42" customHeight="1">
      <c r="A21" s="22"/>
      <c r="B21" s="33"/>
      <c r="C21" s="33"/>
      <c r="D21" s="33" t="s">
        <v>20</v>
      </c>
      <c r="E21" s="45">
        <v>35</v>
      </c>
      <c r="F21" s="39"/>
      <c r="G21" s="199"/>
      <c r="H21" s="214">
        <v>35</v>
      </c>
      <c r="I21" s="211">
        <f>H21/E21</f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1.25" customHeight="1">
      <c r="A22" s="22"/>
      <c r="B22" s="33"/>
      <c r="C22" s="33"/>
      <c r="D22" s="33"/>
      <c r="E22" s="40"/>
      <c r="F22" s="36"/>
      <c r="G22" s="198"/>
      <c r="H22" s="207"/>
      <c r="I22" s="20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49" customFormat="1" ht="12.75">
      <c r="A23" s="46"/>
      <c r="B23" s="47" t="s">
        <v>21</v>
      </c>
      <c r="C23" s="9">
        <v>852</v>
      </c>
      <c r="D23" s="12" t="s">
        <v>22</v>
      </c>
      <c r="E23" s="27">
        <f>SUM(E24)</f>
        <v>2216307</v>
      </c>
      <c r="F23" s="48"/>
      <c r="G23" s="200"/>
      <c r="H23" s="212">
        <f>H24</f>
        <v>1102334</v>
      </c>
      <c r="I23" s="215">
        <f>H20/E20</f>
        <v>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3" customFormat="1" ht="38.25" customHeight="1">
      <c r="A24" s="46"/>
      <c r="B24" s="29"/>
      <c r="C24" s="30"/>
      <c r="D24" s="19" t="s">
        <v>23</v>
      </c>
      <c r="E24" s="31">
        <f>SUM(E25:E27)</f>
        <v>2216307</v>
      </c>
      <c r="F24" s="50"/>
      <c r="G24" s="199"/>
      <c r="H24" s="213">
        <f>SUM(H25:H27)</f>
        <v>1102334</v>
      </c>
      <c r="I24" s="211">
        <f>H24/E24</f>
        <v>0.49737423560905597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ht="77.25" customHeight="1">
      <c r="A25" s="22"/>
      <c r="B25" s="33"/>
      <c r="C25" s="34"/>
      <c r="D25" s="33" t="s">
        <v>24</v>
      </c>
      <c r="E25" s="45">
        <v>2199283</v>
      </c>
      <c r="F25" s="39"/>
      <c r="G25" s="199"/>
      <c r="H25" s="214">
        <v>1085310</v>
      </c>
      <c r="I25" s="211">
        <f>H25/E25</f>
        <v>0.4934835580505101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93.75" customHeight="1">
      <c r="A26" s="22"/>
      <c r="B26" s="33"/>
      <c r="C26" s="34"/>
      <c r="D26" s="33" t="s">
        <v>25</v>
      </c>
      <c r="E26" s="45">
        <v>5324</v>
      </c>
      <c r="F26" s="51"/>
      <c r="G26" s="201"/>
      <c r="H26" s="214">
        <v>5324</v>
      </c>
      <c r="I26" s="211">
        <f>H26/E26</f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51">
      <c r="A27" s="22"/>
      <c r="B27" s="40"/>
      <c r="C27" s="52"/>
      <c r="D27" s="53" t="s">
        <v>26</v>
      </c>
      <c r="E27" s="54">
        <v>11700</v>
      </c>
      <c r="F27" s="55"/>
      <c r="G27" s="202"/>
      <c r="H27" s="216">
        <v>11700</v>
      </c>
      <c r="I27" s="211">
        <f>H27/E27</f>
        <v>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49" customFormat="1" ht="12.75">
      <c r="A28" s="46"/>
      <c r="B28" s="47" t="s">
        <v>27</v>
      </c>
      <c r="C28" s="56"/>
      <c r="D28" s="12" t="s">
        <v>28</v>
      </c>
      <c r="E28" s="27">
        <f>E11+E14+E17+E20+E23</f>
        <v>2334567.83</v>
      </c>
      <c r="F28" s="57"/>
      <c r="G28" s="203"/>
      <c r="H28" s="212">
        <f>H11+H14+H17+H20+H23</f>
        <v>1186572.83</v>
      </c>
      <c r="I28" s="215">
        <f>H28/E28</f>
        <v>0.508262306518633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3" customFormat="1" ht="12.75">
      <c r="A29" s="46"/>
      <c r="B29" s="33"/>
      <c r="C29" s="34"/>
      <c r="D29" s="33" t="s">
        <v>29</v>
      </c>
      <c r="E29" s="58"/>
      <c r="F29" s="59"/>
      <c r="G29" s="204"/>
      <c r="H29" s="217"/>
      <c r="I29" s="21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7" s="3" customFormat="1" ht="25.5">
      <c r="A30" s="46"/>
      <c r="B30" s="33"/>
      <c r="C30" s="34"/>
      <c r="D30" s="33" t="s">
        <v>30</v>
      </c>
      <c r="E30" s="60">
        <f>E28-E31</f>
        <v>2331131.83</v>
      </c>
      <c r="F30" s="2"/>
      <c r="G30" s="2"/>
      <c r="H30" s="218">
        <f>H28-H31</f>
        <v>1184756.83</v>
      </c>
      <c r="I30" s="219">
        <f>H30/E30</f>
        <v>0.5082324451809317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s="3" customFormat="1" ht="12.75">
      <c r="A31" s="46"/>
      <c r="B31" s="33"/>
      <c r="C31" s="33"/>
      <c r="D31" s="33" t="s">
        <v>31</v>
      </c>
      <c r="E31" s="60">
        <f>SUM(E17)</f>
        <v>3436</v>
      </c>
      <c r="F31" s="2"/>
      <c r="G31" s="2"/>
      <c r="H31" s="220">
        <f>H17</f>
        <v>1816</v>
      </c>
      <c r="I31" s="219">
        <f>H31/E31</f>
        <v>0.5285215366705471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ht="19.5" customHeight="1">
      <c r="A32" s="61"/>
      <c r="B32" s="61"/>
      <c r="C32" s="61"/>
      <c r="D32" s="61"/>
      <c r="E32" s="61"/>
      <c r="H32" s="8"/>
      <c r="I32" s="6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63" customFormat="1" ht="36" customHeight="1">
      <c r="A33" s="227" t="s">
        <v>74</v>
      </c>
      <c r="B33" s="227"/>
      <c r="C33" s="227"/>
      <c r="D33" s="227"/>
      <c r="E33" s="227"/>
      <c r="F33" s="228"/>
      <c r="G33" s="228"/>
      <c r="H33" s="228"/>
      <c r="I33" s="22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</row>
    <row r="34" spans="1:37" s="64" customFormat="1" ht="25.5">
      <c r="A34" s="9" t="s">
        <v>1</v>
      </c>
      <c r="B34" s="9" t="s">
        <v>2</v>
      </c>
      <c r="C34" s="9" t="s">
        <v>32</v>
      </c>
      <c r="D34" s="9" t="s">
        <v>3</v>
      </c>
      <c r="E34" s="9" t="s">
        <v>4</v>
      </c>
      <c r="H34" s="12" t="s">
        <v>5</v>
      </c>
      <c r="I34" s="12" t="s">
        <v>6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</row>
    <row r="35" spans="1:37" s="63" customFormat="1" ht="12.75">
      <c r="A35" s="13">
        <v>1</v>
      </c>
      <c r="B35" s="13">
        <v>2</v>
      </c>
      <c r="C35" s="65">
        <v>3</v>
      </c>
      <c r="D35" s="13">
        <v>4</v>
      </c>
      <c r="E35" s="13">
        <v>5</v>
      </c>
      <c r="H35" s="66"/>
      <c r="I35" s="66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</row>
    <row r="36" spans="1:37" s="64" customFormat="1" ht="12.75">
      <c r="A36" s="12">
        <v>1</v>
      </c>
      <c r="B36" s="12">
        <v>750</v>
      </c>
      <c r="C36" s="12"/>
      <c r="D36" s="67" t="s">
        <v>12</v>
      </c>
      <c r="E36" s="68">
        <f>SUM(E37)</f>
        <v>800</v>
      </c>
      <c r="F36" s="69"/>
      <c r="G36" s="69"/>
      <c r="H36" s="68">
        <f>H37</f>
        <v>93</v>
      </c>
      <c r="I36" s="70">
        <f>H36/E36</f>
        <v>0.11625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</row>
    <row r="37" spans="1:37" s="63" customFormat="1" ht="12.75">
      <c r="A37" s="71"/>
      <c r="B37" s="71"/>
      <c r="C37" s="71">
        <v>75011</v>
      </c>
      <c r="D37" s="72" t="s">
        <v>33</v>
      </c>
      <c r="E37" s="73">
        <f>SUM(E38)</f>
        <v>800</v>
      </c>
      <c r="F37" s="74"/>
      <c r="G37" s="74"/>
      <c r="H37" s="73">
        <f>H38</f>
        <v>93</v>
      </c>
      <c r="I37" s="75">
        <f>H37/E37</f>
        <v>0.11625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</row>
    <row r="38" spans="1:37" s="63" customFormat="1" ht="41.25" customHeight="1">
      <c r="A38" s="76"/>
      <c r="B38" s="76"/>
      <c r="C38" s="76"/>
      <c r="D38" s="76" t="s">
        <v>34</v>
      </c>
      <c r="E38" s="77">
        <v>800</v>
      </c>
      <c r="F38" s="78"/>
      <c r="G38" s="78"/>
      <c r="H38" s="79">
        <v>93</v>
      </c>
      <c r="I38" s="80">
        <f>H38/E38</f>
        <v>0.11625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</row>
    <row r="39" spans="1:37" s="63" customFormat="1" ht="12.75">
      <c r="A39" s="81"/>
      <c r="B39" s="81"/>
      <c r="C39" s="81"/>
      <c r="D39" s="82"/>
      <c r="E39" s="83"/>
      <c r="H39" s="66"/>
      <c r="I39" s="66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</row>
    <row r="40" spans="1:37" s="64" customFormat="1" ht="12.75">
      <c r="A40" s="12" t="s">
        <v>11</v>
      </c>
      <c r="B40" s="12">
        <v>852</v>
      </c>
      <c r="C40" s="12"/>
      <c r="D40" s="12" t="s">
        <v>22</v>
      </c>
      <c r="E40" s="84">
        <f>E41</f>
        <v>60000</v>
      </c>
      <c r="F40" s="85"/>
      <c r="G40" s="85"/>
      <c r="H40" s="44">
        <f>H41</f>
        <v>44753.97</v>
      </c>
      <c r="I40" s="70">
        <f>H40/E40</f>
        <v>0.7458995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s="91" customFormat="1" ht="63.75" customHeight="1">
      <c r="A41" s="86"/>
      <c r="B41" s="86"/>
      <c r="C41" s="86">
        <v>85212</v>
      </c>
      <c r="D41" s="87" t="s">
        <v>35</v>
      </c>
      <c r="E41" s="88">
        <f>E42</f>
        <v>60000</v>
      </c>
      <c r="F41" s="89"/>
      <c r="G41" s="89"/>
      <c r="H41" s="88">
        <f>H42</f>
        <v>44753.97</v>
      </c>
      <c r="I41" s="75">
        <f>H41/E41</f>
        <v>0.7458995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</row>
    <row r="42" spans="1:37" s="97" customFormat="1" ht="38.25" customHeight="1">
      <c r="A42" s="92"/>
      <c r="B42" s="92"/>
      <c r="C42" s="92"/>
      <c r="D42" s="92" t="s">
        <v>36</v>
      </c>
      <c r="E42" s="93">
        <v>60000</v>
      </c>
      <c r="F42" s="94"/>
      <c r="G42" s="94"/>
      <c r="H42" s="95">
        <v>44753.97</v>
      </c>
      <c r="I42" s="80">
        <f>H42/E42</f>
        <v>0.7458995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</row>
    <row r="43" spans="1:37" s="63" customFormat="1" ht="12.75">
      <c r="A43" s="81"/>
      <c r="B43" s="81"/>
      <c r="C43" s="81"/>
      <c r="D43" s="81"/>
      <c r="E43" s="81"/>
      <c r="H43" s="66"/>
      <c r="I43" s="66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1:37" s="103" customFormat="1" ht="12.75">
      <c r="A44" s="98"/>
      <c r="B44" s="98"/>
      <c r="C44" s="98"/>
      <c r="D44" s="99" t="s">
        <v>37</v>
      </c>
      <c r="E44" s="100">
        <f>SUM(E40,E36)</f>
        <v>60800</v>
      </c>
      <c r="F44" s="101"/>
      <c r="G44" s="101"/>
      <c r="H44" s="100">
        <f>H36+H40</f>
        <v>44846.97</v>
      </c>
      <c r="I44" s="70">
        <f>H44/E44</f>
        <v>0.7376146381578947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37" s="3" customFormat="1" ht="12.75">
      <c r="A45" s="61"/>
      <c r="B45" s="61"/>
      <c r="C45" s="61"/>
      <c r="D45" s="61"/>
      <c r="E45" s="61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s="63" customFormat="1" ht="12.75">
      <c r="A46" s="104"/>
      <c r="B46" s="104"/>
      <c r="C46" s="104"/>
      <c r="D46" s="104"/>
      <c r="E46" s="104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1:37" s="63" customFormat="1" ht="24.75" customHeight="1">
      <c r="A47" s="227" t="s">
        <v>75</v>
      </c>
      <c r="B47" s="227"/>
      <c r="C47" s="227"/>
      <c r="D47" s="227"/>
      <c r="E47" s="227"/>
      <c r="F47" s="229"/>
      <c r="G47" s="229"/>
      <c r="H47" s="229"/>
      <c r="I47" s="229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</row>
    <row r="48" spans="1:37" s="63" customFormat="1" ht="12.75">
      <c r="A48" s="61"/>
      <c r="B48" s="61"/>
      <c r="C48" s="61"/>
      <c r="D48" s="61"/>
      <c r="E48" s="61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</row>
    <row r="49" spans="1:37" s="63" customFormat="1" ht="25.5">
      <c r="A49" s="105" t="s">
        <v>1</v>
      </c>
      <c r="B49" s="105" t="s">
        <v>38</v>
      </c>
      <c r="C49" s="105" t="s">
        <v>39</v>
      </c>
      <c r="D49" s="105" t="s">
        <v>40</v>
      </c>
      <c r="E49" s="105" t="s">
        <v>41</v>
      </c>
      <c r="H49" s="106" t="s">
        <v>5</v>
      </c>
      <c r="I49" s="106" t="s">
        <v>6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s="63" customFormat="1" ht="12.75">
      <c r="A50" s="107">
        <v>1</v>
      </c>
      <c r="B50" s="107">
        <v>2</v>
      </c>
      <c r="C50" s="107">
        <v>3</v>
      </c>
      <c r="D50" s="107">
        <v>4</v>
      </c>
      <c r="E50" s="107">
        <v>5</v>
      </c>
      <c r="H50" s="66"/>
      <c r="I50" s="66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</row>
    <row r="51" spans="1:37" s="63" customFormat="1" ht="12.75">
      <c r="A51" s="108" t="s">
        <v>7</v>
      </c>
      <c r="B51" s="109" t="s">
        <v>8</v>
      </c>
      <c r="C51" s="105"/>
      <c r="D51" s="110" t="s">
        <v>42</v>
      </c>
      <c r="E51" s="111">
        <f>E52</f>
        <v>44266.83</v>
      </c>
      <c r="F51" s="64"/>
      <c r="G51" s="64"/>
      <c r="H51" s="111">
        <f>H52</f>
        <v>43398.85</v>
      </c>
      <c r="I51" s="112">
        <f aca="true" t="shared" si="0" ref="I51:I56">H51/E51</f>
        <v>0.9803920904207506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</row>
    <row r="52" spans="1:37" s="63" customFormat="1" ht="12.75">
      <c r="A52" s="113"/>
      <c r="B52" s="113"/>
      <c r="C52" s="114" t="s">
        <v>43</v>
      </c>
      <c r="D52" s="87" t="s">
        <v>44</v>
      </c>
      <c r="E52" s="115">
        <f>E53</f>
        <v>44266.83</v>
      </c>
      <c r="H52" s="115">
        <f>H53</f>
        <v>43398.85</v>
      </c>
      <c r="I52" s="75">
        <f t="shared" si="0"/>
        <v>0.9803920904207506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</row>
    <row r="53" spans="1:37" s="63" customFormat="1" ht="12.75">
      <c r="A53" s="116"/>
      <c r="B53" s="116"/>
      <c r="C53" s="116"/>
      <c r="D53" s="117" t="s">
        <v>45</v>
      </c>
      <c r="E53" s="118">
        <f>E54</f>
        <v>44266.83</v>
      </c>
      <c r="F53" s="119"/>
      <c r="G53" s="119"/>
      <c r="H53" s="118">
        <f>H54</f>
        <v>43398.85</v>
      </c>
      <c r="I53" s="120">
        <f t="shared" si="0"/>
        <v>0.9803920904207506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</row>
    <row r="54" spans="1:37" s="63" customFormat="1" ht="25.5">
      <c r="A54" s="107"/>
      <c r="B54" s="107"/>
      <c r="C54" s="107"/>
      <c r="D54" s="121" t="s">
        <v>46</v>
      </c>
      <c r="E54" s="122">
        <f>E55</f>
        <v>44266.83</v>
      </c>
      <c r="H54" s="123">
        <f>H55</f>
        <v>43398.85</v>
      </c>
      <c r="I54" s="80">
        <f t="shared" si="0"/>
        <v>0.9803920904207506</v>
      </c>
      <c r="J54" s="62"/>
      <c r="K54" s="124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</row>
    <row r="55" spans="1:37" s="63" customFormat="1" ht="25.5">
      <c r="A55" s="107"/>
      <c r="B55" s="107"/>
      <c r="C55" s="107"/>
      <c r="D55" s="121" t="s">
        <v>47</v>
      </c>
      <c r="E55" s="122">
        <v>44266.83</v>
      </c>
      <c r="H55" s="123">
        <v>43398.85</v>
      </c>
      <c r="I55" s="80">
        <f t="shared" si="0"/>
        <v>0.9803920904207506</v>
      </c>
      <c r="J55" s="62"/>
      <c r="K55" s="124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</row>
    <row r="56" spans="1:37" s="63" customFormat="1" ht="12.75">
      <c r="A56" s="108" t="s">
        <v>7</v>
      </c>
      <c r="B56" s="108">
        <v>750</v>
      </c>
      <c r="C56" s="108"/>
      <c r="D56" s="110" t="s">
        <v>48</v>
      </c>
      <c r="E56" s="125">
        <f>SUM(E58)</f>
        <v>70523</v>
      </c>
      <c r="H56" s="44">
        <f>SUM(H58)</f>
        <v>34184</v>
      </c>
      <c r="I56" s="112">
        <f t="shared" si="0"/>
        <v>0.4847212965982729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</row>
    <row r="57" spans="1:37" s="63" customFormat="1" ht="12.75">
      <c r="A57" s="126"/>
      <c r="B57" s="126"/>
      <c r="C57" s="126"/>
      <c r="D57" s="127"/>
      <c r="E57" s="128"/>
      <c r="H57" s="66"/>
      <c r="I57" s="66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</row>
    <row r="58" spans="1:37" s="63" customFormat="1" ht="12.75">
      <c r="A58" s="129"/>
      <c r="B58" s="129"/>
      <c r="C58" s="129">
        <v>75011</v>
      </c>
      <c r="D58" s="87" t="s">
        <v>33</v>
      </c>
      <c r="E58" s="130">
        <f>SUM(E59)</f>
        <v>70523</v>
      </c>
      <c r="F58" s="74"/>
      <c r="G58" s="74"/>
      <c r="H58" s="73">
        <f>H59</f>
        <v>34184</v>
      </c>
      <c r="I58" s="75">
        <f>H58/E58</f>
        <v>0.4847212965982729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</row>
    <row r="59" spans="1:37" s="63" customFormat="1" ht="15.75" customHeight="1">
      <c r="A59" s="131"/>
      <c r="B59" s="131"/>
      <c r="C59" s="131"/>
      <c r="D59" s="117" t="s">
        <v>49</v>
      </c>
      <c r="E59" s="132">
        <f>SUM(E60)</f>
        <v>70523</v>
      </c>
      <c r="F59" s="74"/>
      <c r="G59" s="74"/>
      <c r="H59" s="133">
        <f>H60</f>
        <v>34184</v>
      </c>
      <c r="I59" s="120">
        <f>H59/E59</f>
        <v>0.4847212965982729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</row>
    <row r="60" spans="1:9" s="62" customFormat="1" ht="25.5" customHeight="1">
      <c r="A60" s="134"/>
      <c r="B60" s="134"/>
      <c r="C60" s="134"/>
      <c r="D60" s="135" t="s">
        <v>46</v>
      </c>
      <c r="E60" s="136">
        <f>SUM(E61,E62)</f>
        <v>70523</v>
      </c>
      <c r="F60" s="137"/>
      <c r="G60" s="137"/>
      <c r="H60" s="136">
        <f>SUM(H61:H62)</f>
        <v>34184</v>
      </c>
      <c r="I60" s="138">
        <f>H60/E60</f>
        <v>0.4847212965982729</v>
      </c>
    </row>
    <row r="61" spans="1:9" s="62" customFormat="1" ht="28.5" customHeight="1">
      <c r="A61" s="134"/>
      <c r="B61" s="134"/>
      <c r="C61" s="134"/>
      <c r="D61" s="135" t="s">
        <v>50</v>
      </c>
      <c r="E61" s="136">
        <v>67044</v>
      </c>
      <c r="F61" s="137"/>
      <c r="G61" s="137"/>
      <c r="H61" s="136">
        <v>34184</v>
      </c>
      <c r="I61" s="138">
        <f>H61/E61</f>
        <v>0.5098741125231191</v>
      </c>
    </row>
    <row r="62" spans="1:9" s="62" customFormat="1" ht="26.25" customHeight="1">
      <c r="A62" s="134"/>
      <c r="B62" s="134"/>
      <c r="C62" s="134"/>
      <c r="D62" s="135" t="s">
        <v>51</v>
      </c>
      <c r="E62" s="136">
        <v>3479</v>
      </c>
      <c r="F62" s="137"/>
      <c r="G62" s="137"/>
      <c r="H62" s="136">
        <v>0</v>
      </c>
      <c r="I62" s="138">
        <f>H62/E62</f>
        <v>0</v>
      </c>
    </row>
    <row r="63" spans="1:37" s="3" customFormat="1" ht="17.25" customHeight="1">
      <c r="A63" s="139"/>
      <c r="B63" s="140"/>
      <c r="C63" s="140"/>
      <c r="D63" s="121"/>
      <c r="E63" s="141"/>
      <c r="H63" s="142"/>
      <c r="I63" s="142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s="3" customFormat="1" ht="51.75" customHeight="1">
      <c r="A64" s="108" t="s">
        <v>11</v>
      </c>
      <c r="B64" s="108">
        <v>751</v>
      </c>
      <c r="C64" s="108"/>
      <c r="D64" s="110" t="s">
        <v>15</v>
      </c>
      <c r="E64" s="125">
        <f>SUM(E66+E71)</f>
        <v>3436</v>
      </c>
      <c r="F64" s="143"/>
      <c r="G64" s="143"/>
      <c r="H64" s="144">
        <f>H65</f>
        <v>0</v>
      </c>
      <c r="I64" s="145">
        <f>H64/E64</f>
        <v>0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7" s="3" customFormat="1" ht="12.75">
      <c r="A65" s="139"/>
      <c r="B65" s="139"/>
      <c r="C65" s="139"/>
      <c r="D65" s="127"/>
      <c r="E65" s="146"/>
      <c r="F65" s="143"/>
      <c r="G65" s="143"/>
      <c r="H65" s="79"/>
      <c r="I65" s="147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1:37" s="3" customFormat="1" ht="38.25" customHeight="1">
      <c r="A66" s="129"/>
      <c r="B66" s="129"/>
      <c r="C66" s="129">
        <v>75101</v>
      </c>
      <c r="D66" s="87" t="s">
        <v>52</v>
      </c>
      <c r="E66" s="148">
        <f>SUM(E67)</f>
        <v>3300</v>
      </c>
      <c r="F66" s="143"/>
      <c r="G66" s="143"/>
      <c r="H66" s="149">
        <f>H67</f>
        <v>0</v>
      </c>
      <c r="I66" s="150">
        <f aca="true" t="shared" si="1" ref="I66:I74">H66/E66</f>
        <v>0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1:37" s="3" customFormat="1" ht="15.75" customHeight="1">
      <c r="A67" s="131"/>
      <c r="B67" s="131"/>
      <c r="C67" s="131"/>
      <c r="D67" s="117" t="s">
        <v>53</v>
      </c>
      <c r="E67" s="151">
        <f>SUM(E68)</f>
        <v>3300</v>
      </c>
      <c r="F67" s="143"/>
      <c r="G67" s="143"/>
      <c r="H67" s="152">
        <f>H68</f>
        <v>0</v>
      </c>
      <c r="I67" s="153">
        <f t="shared" si="1"/>
        <v>0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9" s="46" customFormat="1" ht="24" customHeight="1">
      <c r="A68" s="134"/>
      <c r="B68" s="134"/>
      <c r="C68" s="134"/>
      <c r="D68" s="135" t="s">
        <v>46</v>
      </c>
      <c r="E68" s="154">
        <f>SUM(E69)</f>
        <v>3300</v>
      </c>
      <c r="F68" s="155"/>
      <c r="G68" s="155"/>
      <c r="H68" s="156">
        <f>H69</f>
        <v>0</v>
      </c>
      <c r="I68" s="138">
        <f t="shared" si="1"/>
        <v>0</v>
      </c>
    </row>
    <row r="69" spans="1:9" s="46" customFormat="1" ht="27.75" customHeight="1">
      <c r="A69" s="134"/>
      <c r="B69" s="134"/>
      <c r="C69" s="134"/>
      <c r="D69" s="134" t="s">
        <v>54</v>
      </c>
      <c r="E69" s="154">
        <f>SUM(E70)</f>
        <v>3300</v>
      </c>
      <c r="F69" s="155"/>
      <c r="G69" s="155"/>
      <c r="H69" s="156">
        <f>H70</f>
        <v>0</v>
      </c>
      <c r="I69" s="138">
        <f t="shared" si="1"/>
        <v>0</v>
      </c>
    </row>
    <row r="70" spans="1:37" s="3" customFormat="1" ht="35.25" customHeight="1">
      <c r="A70" s="139"/>
      <c r="B70" s="139"/>
      <c r="C70" s="139"/>
      <c r="D70" s="157" t="s">
        <v>55</v>
      </c>
      <c r="E70" s="158">
        <v>3300</v>
      </c>
      <c r="F70" s="143"/>
      <c r="G70" s="143"/>
      <c r="H70" s="156">
        <v>0</v>
      </c>
      <c r="I70" s="138">
        <f t="shared" si="1"/>
        <v>0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1:37" s="3" customFormat="1" ht="35.25" customHeight="1">
      <c r="A71" s="159"/>
      <c r="B71" s="159"/>
      <c r="C71" s="129">
        <v>75108</v>
      </c>
      <c r="D71" s="87" t="s">
        <v>56</v>
      </c>
      <c r="E71" s="148">
        <v>136</v>
      </c>
      <c r="F71" s="160"/>
      <c r="G71" s="160"/>
      <c r="H71" s="148">
        <f>H72</f>
        <v>83.26</v>
      </c>
      <c r="I71" s="150">
        <f t="shared" si="1"/>
        <v>0.6122058823529413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1:37" s="3" customFormat="1" ht="15.75" customHeight="1">
      <c r="A72" s="131"/>
      <c r="B72" s="131"/>
      <c r="C72" s="131"/>
      <c r="D72" s="117" t="s">
        <v>53</v>
      </c>
      <c r="E72" s="151">
        <f>E73</f>
        <v>136</v>
      </c>
      <c r="F72" s="161"/>
      <c r="G72" s="161"/>
      <c r="H72" s="151">
        <f>H73</f>
        <v>83.26</v>
      </c>
      <c r="I72" s="153">
        <f t="shared" si="1"/>
        <v>0.6122058823529413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1:37" s="3" customFormat="1" ht="26.25" customHeight="1">
      <c r="A73" s="139"/>
      <c r="B73" s="139"/>
      <c r="C73" s="139"/>
      <c r="D73" s="157" t="s">
        <v>57</v>
      </c>
      <c r="E73" s="158">
        <f>E74</f>
        <v>136</v>
      </c>
      <c r="F73" s="143"/>
      <c r="G73" s="143"/>
      <c r="H73" s="154">
        <f>H74</f>
        <v>83.26</v>
      </c>
      <c r="I73" s="138">
        <f t="shared" si="1"/>
        <v>0.6122058823529413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 s="3" customFormat="1" ht="28.5" customHeight="1">
      <c r="A74" s="139"/>
      <c r="B74" s="139"/>
      <c r="C74" s="139"/>
      <c r="D74" s="157" t="s">
        <v>58</v>
      </c>
      <c r="E74" s="158">
        <v>136</v>
      </c>
      <c r="F74" s="143"/>
      <c r="G74" s="143"/>
      <c r="H74" s="154">
        <v>83.26</v>
      </c>
      <c r="I74" s="138">
        <f t="shared" si="1"/>
        <v>0.6122058823529413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1:37" s="3" customFormat="1" ht="12.75">
      <c r="A75" s="139"/>
      <c r="B75" s="121"/>
      <c r="C75" s="121"/>
      <c r="D75" s="121"/>
      <c r="E75" s="141"/>
      <c r="H75" s="142"/>
      <c r="I75" s="142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1:37" s="3" customFormat="1" ht="12.75">
      <c r="A76" s="108" t="s">
        <v>14</v>
      </c>
      <c r="B76" s="110">
        <v>851</v>
      </c>
      <c r="C76" s="110"/>
      <c r="D76" s="110" t="s">
        <v>19</v>
      </c>
      <c r="E76" s="125">
        <f>E78</f>
        <v>35</v>
      </c>
      <c r="F76" s="162"/>
      <c r="G76" s="162"/>
      <c r="H76" s="44">
        <f>H78</f>
        <v>35</v>
      </c>
      <c r="I76" s="145">
        <f>H76/E76</f>
        <v>1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 s="3" customFormat="1" ht="12.75">
      <c r="A77" s="139"/>
      <c r="B77" s="121"/>
      <c r="C77" s="121"/>
      <c r="D77" s="121"/>
      <c r="E77" s="158"/>
      <c r="F77" s="143"/>
      <c r="G77" s="143"/>
      <c r="H77" s="79"/>
      <c r="I77" s="142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s="3" customFormat="1" ht="12.75">
      <c r="A78" s="129"/>
      <c r="B78" s="87"/>
      <c r="C78" s="163">
        <v>85195</v>
      </c>
      <c r="D78" s="87" t="s">
        <v>44</v>
      </c>
      <c r="E78" s="148">
        <f>E79</f>
        <v>35</v>
      </c>
      <c r="F78" s="143"/>
      <c r="G78" s="143"/>
      <c r="H78" s="164">
        <f>H79</f>
        <v>35</v>
      </c>
      <c r="I78" s="150">
        <f>H78/E78</f>
        <v>1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s="3" customFormat="1" ht="12.75">
      <c r="A79" s="131"/>
      <c r="B79" s="117"/>
      <c r="C79" s="117"/>
      <c r="D79" s="117" t="s">
        <v>49</v>
      </c>
      <c r="E79" s="151">
        <f>SUM(E80)</f>
        <v>35</v>
      </c>
      <c r="F79" s="143"/>
      <c r="G79" s="143"/>
      <c r="H79" s="165">
        <f>H80</f>
        <v>35</v>
      </c>
      <c r="I79" s="153">
        <f>H79/E79</f>
        <v>1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1:9" s="46" customFormat="1" ht="27" customHeight="1">
      <c r="A80" s="134"/>
      <c r="B80" s="135"/>
      <c r="C80" s="135"/>
      <c r="D80" s="135" t="s">
        <v>46</v>
      </c>
      <c r="E80" s="154">
        <f>SUM(E81)</f>
        <v>35</v>
      </c>
      <c r="F80" s="155"/>
      <c r="G80" s="155"/>
      <c r="H80" s="79">
        <f>H81</f>
        <v>35</v>
      </c>
      <c r="I80" s="138">
        <f>H80/E80</f>
        <v>1</v>
      </c>
    </row>
    <row r="81" spans="1:9" s="46" customFormat="1" ht="38.25">
      <c r="A81" s="134"/>
      <c r="B81" s="135"/>
      <c r="C81" s="135"/>
      <c r="D81" s="134" t="s">
        <v>54</v>
      </c>
      <c r="E81" s="154">
        <f>SUM(E82)</f>
        <v>35</v>
      </c>
      <c r="F81" s="155"/>
      <c r="G81" s="155"/>
      <c r="H81" s="79">
        <f>H82</f>
        <v>35</v>
      </c>
      <c r="I81" s="138">
        <f>H81/E81</f>
        <v>1</v>
      </c>
    </row>
    <row r="82" spans="1:37" s="3" customFormat="1" ht="12.75">
      <c r="A82" s="139"/>
      <c r="B82" s="121"/>
      <c r="C82" s="121"/>
      <c r="D82" s="121" t="s">
        <v>59</v>
      </c>
      <c r="E82" s="158">
        <v>35</v>
      </c>
      <c r="F82" s="143"/>
      <c r="G82" s="143"/>
      <c r="H82" s="79">
        <v>35</v>
      </c>
      <c r="I82" s="138">
        <f>H82/E82</f>
        <v>1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1:37" s="3" customFormat="1" ht="12.75">
      <c r="A83" s="139"/>
      <c r="B83" s="121"/>
      <c r="C83" s="121"/>
      <c r="D83" s="121"/>
      <c r="E83" s="141"/>
      <c r="H83" s="142"/>
      <c r="I83" s="142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ht="12.75">
      <c r="A84" s="108" t="s">
        <v>18</v>
      </c>
      <c r="B84" s="108">
        <v>852</v>
      </c>
      <c r="C84" s="108"/>
      <c r="D84" s="110" t="s">
        <v>22</v>
      </c>
      <c r="E84" s="125">
        <f>E86+E97+E102</f>
        <v>2216307</v>
      </c>
      <c r="F84" s="166"/>
      <c r="G84" s="166"/>
      <c r="H84" s="44">
        <f>H86+H97+H102</f>
        <v>1077105.9</v>
      </c>
      <c r="I84" s="145">
        <f>H84/E84</f>
        <v>0.4859912909177293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2.75">
      <c r="A85" s="167"/>
      <c r="B85" s="167"/>
      <c r="C85" s="167"/>
      <c r="D85" s="168"/>
      <c r="E85" s="169"/>
      <c r="F85" s="166"/>
      <c r="G85" s="166"/>
      <c r="H85" s="170"/>
      <c r="I85" s="171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68.25" customHeight="1">
      <c r="A86" s="129"/>
      <c r="B86" s="129"/>
      <c r="C86" s="129">
        <v>85212</v>
      </c>
      <c r="D86" s="87" t="s">
        <v>35</v>
      </c>
      <c r="E86" s="148">
        <f>E87</f>
        <v>2199283</v>
      </c>
      <c r="F86" s="166"/>
      <c r="G86" s="166"/>
      <c r="H86" s="172">
        <f>H87</f>
        <v>1065681.9</v>
      </c>
      <c r="I86" s="150">
        <f aca="true" t="shared" si="2" ref="I86:I95">H86/E86</f>
        <v>0.4845587857497193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2.75">
      <c r="A87" s="131"/>
      <c r="B87" s="131"/>
      <c r="C87" s="131"/>
      <c r="D87" s="117" t="s">
        <v>53</v>
      </c>
      <c r="E87" s="151">
        <f>SUM(E88,E93)</f>
        <v>2199283</v>
      </c>
      <c r="F87" s="166"/>
      <c r="G87" s="166"/>
      <c r="H87" s="173">
        <f>H89+H93</f>
        <v>1065681.9</v>
      </c>
      <c r="I87" s="153">
        <f t="shared" si="2"/>
        <v>0.4845587857497193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9" s="8" customFormat="1" ht="23.25" customHeight="1">
      <c r="A88" s="134"/>
      <c r="B88" s="134"/>
      <c r="C88" s="134"/>
      <c r="D88" s="135" t="s">
        <v>46</v>
      </c>
      <c r="E88" s="154">
        <f>SUM(E89,E92)</f>
        <v>111383</v>
      </c>
      <c r="F88" s="174"/>
      <c r="G88" s="174"/>
      <c r="H88" s="175">
        <f>H89</f>
        <v>53689.259999999995</v>
      </c>
      <c r="I88" s="138">
        <f t="shared" si="2"/>
        <v>0.4820238276936336</v>
      </c>
    </row>
    <row r="89" spans="1:9" s="8" customFormat="1" ht="29.25" customHeight="1">
      <c r="A89" s="134"/>
      <c r="B89" s="134"/>
      <c r="C89" s="134"/>
      <c r="D89" s="135" t="s">
        <v>60</v>
      </c>
      <c r="E89" s="154">
        <f>SUM(E90:E91)</f>
        <v>101172</v>
      </c>
      <c r="F89" s="174"/>
      <c r="G89" s="174"/>
      <c r="H89" s="175">
        <f>SUM(H90:H92)</f>
        <v>53689.259999999995</v>
      </c>
      <c r="I89" s="138">
        <f t="shared" si="2"/>
        <v>0.5306731111374688</v>
      </c>
    </row>
    <row r="90" spans="1:37" ht="26.25" customHeight="1">
      <c r="A90" s="139"/>
      <c r="B90" s="139"/>
      <c r="C90" s="139"/>
      <c r="D90" s="176" t="s">
        <v>61</v>
      </c>
      <c r="E90" s="177">
        <v>47772</v>
      </c>
      <c r="F90" s="166"/>
      <c r="G90" s="166"/>
      <c r="H90" s="175">
        <v>23139.17</v>
      </c>
      <c r="I90" s="138">
        <f t="shared" si="2"/>
        <v>0.4843667838901448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32.25" customHeight="1">
      <c r="A91" s="139"/>
      <c r="B91" s="139"/>
      <c r="C91" s="139"/>
      <c r="D91" s="176" t="s">
        <v>62</v>
      </c>
      <c r="E91" s="177">
        <v>53400</v>
      </c>
      <c r="F91" s="166"/>
      <c r="G91" s="166"/>
      <c r="H91" s="175">
        <v>25261.92</v>
      </c>
      <c r="I91" s="138">
        <f t="shared" si="2"/>
        <v>0.4730696629213483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9" s="8" customFormat="1" ht="30.75" customHeight="1">
      <c r="A92" s="134"/>
      <c r="B92" s="134"/>
      <c r="C92" s="134"/>
      <c r="D92" s="134" t="s">
        <v>51</v>
      </c>
      <c r="E92" s="178">
        <v>10211</v>
      </c>
      <c r="F92" s="174"/>
      <c r="G92" s="174"/>
      <c r="H92" s="179">
        <v>5288.17</v>
      </c>
      <c r="I92" s="138">
        <f t="shared" si="2"/>
        <v>0.5178895308980511</v>
      </c>
    </row>
    <row r="93" spans="1:9" s="8" customFormat="1" ht="24.75" customHeight="1">
      <c r="A93" s="134"/>
      <c r="B93" s="134"/>
      <c r="C93" s="134"/>
      <c r="D93" s="134" t="s">
        <v>63</v>
      </c>
      <c r="E93" s="178">
        <f>SUM(E94:E95)</f>
        <v>2087900</v>
      </c>
      <c r="F93" s="174"/>
      <c r="G93" s="174"/>
      <c r="H93" s="175">
        <f>H95+H94</f>
        <v>1011992.64</v>
      </c>
      <c r="I93" s="138">
        <f t="shared" si="2"/>
        <v>0.4846940179127353</v>
      </c>
    </row>
    <row r="94" spans="1:37" ht="12.75">
      <c r="A94" s="139"/>
      <c r="B94" s="139"/>
      <c r="C94" s="139"/>
      <c r="D94" s="176" t="s">
        <v>64</v>
      </c>
      <c r="E94" s="177">
        <v>1802644</v>
      </c>
      <c r="F94" s="166"/>
      <c r="G94" s="166"/>
      <c r="H94" s="170">
        <v>834559.3</v>
      </c>
      <c r="I94" s="138">
        <f t="shared" si="2"/>
        <v>0.4629640128611085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2.75">
      <c r="A95" s="139"/>
      <c r="B95" s="139"/>
      <c r="C95" s="139"/>
      <c r="D95" s="176" t="s">
        <v>65</v>
      </c>
      <c r="E95" s="177">
        <v>285256</v>
      </c>
      <c r="F95" s="166"/>
      <c r="G95" s="166"/>
      <c r="H95" s="170">
        <v>177433.34</v>
      </c>
      <c r="I95" s="138">
        <f t="shared" si="2"/>
        <v>0.6220144010993633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2.75">
      <c r="A96" s="126"/>
      <c r="B96" s="126"/>
      <c r="C96" s="126"/>
      <c r="D96" s="157"/>
      <c r="E96" s="180"/>
      <c r="H96" s="171"/>
      <c r="I96" s="171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87" customHeight="1">
      <c r="A97" s="129"/>
      <c r="B97" s="129"/>
      <c r="C97" s="129">
        <v>85213</v>
      </c>
      <c r="D97" s="87" t="s">
        <v>66</v>
      </c>
      <c r="E97" s="148">
        <f>SUM(E98)</f>
        <v>5324</v>
      </c>
      <c r="F97" s="166"/>
      <c r="G97" s="166"/>
      <c r="H97" s="172">
        <f>H98</f>
        <v>5324</v>
      </c>
      <c r="I97" s="150">
        <f aca="true" t="shared" si="3" ref="I97:I106">H97/E97</f>
        <v>1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2.75">
      <c r="A98" s="131"/>
      <c r="B98" s="131"/>
      <c r="C98" s="131"/>
      <c r="D98" s="117" t="s">
        <v>49</v>
      </c>
      <c r="E98" s="151">
        <f>SUM(E99)</f>
        <v>5324</v>
      </c>
      <c r="F98" s="166"/>
      <c r="G98" s="166"/>
      <c r="H98" s="173">
        <f>H99</f>
        <v>5324</v>
      </c>
      <c r="I98" s="153">
        <f t="shared" si="3"/>
        <v>1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9" s="8" customFormat="1" ht="28.5" customHeight="1">
      <c r="A99" s="134"/>
      <c r="B99" s="134"/>
      <c r="C99" s="134"/>
      <c r="D99" s="135" t="s">
        <v>46</v>
      </c>
      <c r="E99" s="154">
        <f>SUM(E100)</f>
        <v>5324</v>
      </c>
      <c r="F99" s="174"/>
      <c r="G99" s="174"/>
      <c r="H99" s="175">
        <f>H100</f>
        <v>5324</v>
      </c>
      <c r="I99" s="138">
        <f t="shared" si="3"/>
        <v>1</v>
      </c>
    </row>
    <row r="100" spans="1:9" s="8" customFormat="1" ht="26.25" customHeight="1">
      <c r="A100" s="134"/>
      <c r="B100" s="134"/>
      <c r="C100" s="134"/>
      <c r="D100" s="135" t="s">
        <v>67</v>
      </c>
      <c r="E100" s="154">
        <f>SUM(E101)</f>
        <v>5324</v>
      </c>
      <c r="F100" s="174"/>
      <c r="G100" s="174"/>
      <c r="H100" s="175">
        <f>H101</f>
        <v>5324</v>
      </c>
      <c r="I100" s="138">
        <f t="shared" si="3"/>
        <v>1</v>
      </c>
    </row>
    <row r="101" spans="1:37" ht="24.75" customHeight="1">
      <c r="A101" s="139"/>
      <c r="B101" s="139"/>
      <c r="C101" s="139"/>
      <c r="D101" s="121" t="s">
        <v>68</v>
      </c>
      <c r="E101" s="158">
        <v>5324</v>
      </c>
      <c r="F101" s="166"/>
      <c r="G101" s="166"/>
      <c r="H101" s="175">
        <v>5324</v>
      </c>
      <c r="I101" s="138">
        <f t="shared" si="3"/>
        <v>1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.75" customHeight="1">
      <c r="A102" s="159"/>
      <c r="B102" s="159"/>
      <c r="C102" s="129">
        <v>85295</v>
      </c>
      <c r="D102" s="87" t="s">
        <v>44</v>
      </c>
      <c r="E102" s="181">
        <f>E103</f>
        <v>11700</v>
      </c>
      <c r="F102" s="182"/>
      <c r="G102" s="182"/>
      <c r="H102" s="181">
        <f>H103</f>
        <v>6100</v>
      </c>
      <c r="I102" s="183">
        <f t="shared" si="3"/>
        <v>0.5213675213675214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6.5" customHeight="1">
      <c r="A103" s="131"/>
      <c r="B103" s="131"/>
      <c r="C103" s="131"/>
      <c r="D103" s="117" t="s">
        <v>45</v>
      </c>
      <c r="E103" s="184">
        <f>E104</f>
        <v>11700</v>
      </c>
      <c r="F103" s="185"/>
      <c r="G103" s="185"/>
      <c r="H103" s="184">
        <f>H104</f>
        <v>6100</v>
      </c>
      <c r="I103" s="153">
        <f t="shared" si="3"/>
        <v>0.5213675213675214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.75" customHeight="1">
      <c r="A104" s="139"/>
      <c r="B104" s="139"/>
      <c r="C104" s="139"/>
      <c r="D104" s="121" t="s">
        <v>69</v>
      </c>
      <c r="E104" s="186">
        <f>E105</f>
        <v>11700</v>
      </c>
      <c r="F104" s="187"/>
      <c r="G104" s="187"/>
      <c r="H104" s="188">
        <f>H105</f>
        <v>6100</v>
      </c>
      <c r="I104" s="138">
        <f t="shared" si="3"/>
        <v>0.5213675213675214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2.75">
      <c r="A105" s="189"/>
      <c r="B105" s="189"/>
      <c r="C105" s="189"/>
      <c r="D105" s="190" t="s">
        <v>70</v>
      </c>
      <c r="E105" s="186">
        <v>11700</v>
      </c>
      <c r="F105" s="187"/>
      <c r="G105" s="187"/>
      <c r="H105" s="191">
        <v>6100</v>
      </c>
      <c r="I105" s="138">
        <f t="shared" si="3"/>
        <v>0.5213675213675214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5.5">
      <c r="A106" s="221"/>
      <c r="B106" s="221"/>
      <c r="C106" s="221"/>
      <c r="D106" s="222" t="s">
        <v>71</v>
      </c>
      <c r="E106" s="223">
        <f>E51+E56+E64+E76+E84</f>
        <v>2334567.83</v>
      </c>
      <c r="F106" s="224"/>
      <c r="G106" s="224"/>
      <c r="H106" s="225">
        <f>H51+H56+H64+H76+H84</f>
        <v>1154723.75</v>
      </c>
      <c r="I106" s="226">
        <f t="shared" si="3"/>
        <v>0.4946199185825327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8:37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8:37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8:37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8:37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8:37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8:37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</sheetData>
  <sheetProtection/>
  <mergeCells count="6">
    <mergeCell ref="A33:I33"/>
    <mergeCell ref="A47:I47"/>
    <mergeCell ref="A5:I5"/>
    <mergeCell ref="A2:I2"/>
    <mergeCell ref="A3:I3"/>
    <mergeCell ref="A7:H7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scale="8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2012-08-16T09:32:06Z</cp:lastPrinted>
  <dcterms:created xsi:type="dcterms:W3CDTF">2012-08-14T06:15:06Z</dcterms:created>
  <dcterms:modified xsi:type="dcterms:W3CDTF">2012-08-21T09:31:11Z</dcterms:modified>
  <cp:category/>
  <cp:version/>
  <cp:contentType/>
  <cp:contentStatus/>
</cp:coreProperties>
</file>