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'Wydatki'!$A$1:$F$549</definedName>
    <definedName name="_xlnm.Print_Titles" localSheetId="0">'Wydatki'!$5:$6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Anna Szostak</author>
  </authors>
  <commentList>
    <comment ref="F19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Łącznie z dotacją z Powiatu
</t>
        </r>
      </text>
    </comment>
    <comment ref="G135" authorId="1">
      <text>
        <r>
          <rPr>
            <b/>
            <sz val="8"/>
            <rFont val="Tahoma"/>
            <family val="0"/>
          </rPr>
          <t>Anna Szostak:</t>
        </r>
        <r>
          <rPr>
            <sz val="8"/>
            <rFont val="Tahoma"/>
            <family val="0"/>
          </rPr>
          <t xml:space="preserve">
-24200 Piotr N.</t>
        </r>
      </text>
    </comment>
  </commentList>
</comments>
</file>

<file path=xl/sharedStrings.xml><?xml version="1.0" encoding="utf-8"?>
<sst xmlns="http://schemas.openxmlformats.org/spreadsheetml/2006/main" count="488" uniqueCount="275">
  <si>
    <t>71004</t>
  </si>
  <si>
    <t>85195</t>
  </si>
  <si>
    <t>Dział</t>
  </si>
  <si>
    <t>1.</t>
  </si>
  <si>
    <t>2.</t>
  </si>
  <si>
    <t>Leśnictwo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</si>
  <si>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</si>
  <si>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</si>
  <si>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</si>
  <si>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</si>
  <si>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</si>
  <si>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</si>
  <si>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</si>
  <si>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</si>
  <si>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</si>
  <si>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</si>
  <si>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</si>
  <si>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</si>
  <si>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</si>
  <si>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</si>
  <si>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</si>
  <si>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</si>
  <si>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</si>
  <si>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</si>
  <si>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</si>
  <si>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</si>
  <si>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</si>
  <si>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</si>
  <si>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</si>
  <si>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</si>
  <si>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</si>
  <si>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</si>
  <si>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</si>
  <si>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</si>
  <si>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</si>
  <si>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</si>
  <si>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</si>
  <si>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</si>
  <si>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</si>
  <si>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</si>
  <si>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</si>
  <si>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</si>
  <si>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</si>
  <si>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</si>
  <si>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fizyczna i sport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</si>
  <si>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</si>
  <si>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</si>
  <si>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</si>
  <si>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</si>
  <si>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</si>
  <si>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</si>
  <si>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</si>
  <si>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</si>
  <si>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</si>
  <si>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</si>
  <si>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</si>
  <si>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</si>
  <si>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</si>
  <si>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Szkoły zawodowe</t>
  </si>
  <si>
    <t>Komendy wojewódzkie Policji</t>
  </si>
  <si>
    <t>Spółki wodne</t>
  </si>
  <si>
    <t>01009</t>
  </si>
  <si>
    <t>010</t>
  </si>
  <si>
    <t>01030</t>
  </si>
  <si>
    <t>02001</t>
  </si>
  <si>
    <t>020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</si>
  <si>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</si>
  <si>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</si>
  <si>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</si>
  <si>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</si>
  <si>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Pobór podatków, opłat i niepodatkowych należności budżetowych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</si>
  <si>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</si>
  <si>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</si>
  <si>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</si>
  <si>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</si>
  <si>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</si>
  <si>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</si>
  <si>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</si>
  <si>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</si>
  <si>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</si>
  <si>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</si>
  <si>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</si>
  <si>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</si>
  <si>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>75404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</si>
  <si>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</si>
  <si>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</si>
  <si>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</si>
  <si>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</si>
  <si>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</si>
  <si>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</si>
  <si>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</si>
  <si>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</si>
  <si>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</si>
  <si>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Dochody od osób prawnych, od osób fizycznych i od innych jednostek nieposiadających osobowości prawnej oraz wydatki związane z ich poborem</t>
  </si>
  <si>
    <t>Zwalczanie narkomanii</t>
  </si>
  <si>
    <t>Przedszkola</t>
  </si>
  <si>
    <t>80148</t>
  </si>
  <si>
    <t>Stołówki szkolne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</si>
  <si>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</si>
  <si>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</si>
  <si>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90001</t>
  </si>
  <si>
    <t>Gospodarka ściekowa i ochrona wód</t>
  </si>
  <si>
    <t>3.</t>
  </si>
  <si>
    <t>10.</t>
  </si>
  <si>
    <t>11.</t>
  </si>
  <si>
    <t>13.</t>
  </si>
  <si>
    <t>75704</t>
  </si>
  <si>
    <t>Rozliczenia z tytułu poręczeń i gwarancji udzielonych przez Skarb Państwa lub jednostkę samorządu terytorialnego</t>
  </si>
  <si>
    <t>12.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</si>
  <si>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</si>
  <si>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</si>
  <si>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</si>
  <si>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</si>
  <si>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</si>
  <si>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</si>
  <si>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</si>
  <si>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</si>
  <si>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</si>
  <si>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Zadania w zakresie kultury fizycznej i sportu</t>
  </si>
  <si>
    <t>92695</t>
  </si>
  <si>
    <t>Wydatki budżetu gminy  na 2010 rok</t>
  </si>
  <si>
    <t>a) Dotacja - przelew środków do Izby Rolniczej w Katowicach - 2% uzyskanych wpływów z podatku rolnego</t>
  </si>
  <si>
    <t>a) Za wyłączenie gruntów z produkcji  leśnej</t>
  </si>
  <si>
    <t xml:space="preserve">a) Dotacja z budżetu dla Miasta Rybnik do przewozów  pasażerskich </t>
  </si>
  <si>
    <t>a) Zakup usług komunikacyjnych od PKS Racibórz</t>
  </si>
  <si>
    <t>a) Remonty dróg gminnych</t>
  </si>
  <si>
    <t>c) Zakup i montaż tabliczek z nazwami ulic na terenie gminy Kuźnia Raciborska</t>
  </si>
  <si>
    <t>a) Różne opłaty i składki</t>
  </si>
  <si>
    <t xml:space="preserve">b) Utrzymanie obiektu ul. Jagodowa 15 w Kuźni Raciborskiej </t>
  </si>
  <si>
    <t>c) Odszkodowania za drogi przejęte</t>
  </si>
  <si>
    <t>a) Koszty odbioru dowodów osobistych z Komendy Powiatowej Policji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</si>
  <si>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</si>
  <si>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</si>
  <si>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</si>
  <si>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</si>
  <si>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</si>
  <si>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</si>
  <si>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</si>
  <si>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</si>
  <si>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</si>
  <si>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 xml:space="preserve">a) Pozostałe wydatki na utrzymanie Urzędu </t>
  </si>
  <si>
    <t>3. Świadczenia na rzecz osób fizycznych</t>
  </si>
  <si>
    <t>a) Zakup kserokopiarki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</si>
  <si>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</si>
  <si>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</si>
  <si>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</si>
  <si>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</si>
  <si>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 xml:space="preserve">a) Dotacja na rekompensatę pieniężna dla policjantów za czas służby przekraczający normę określoną w art. 33 ust. 2 ustawy o policji. (wpłata na Fundusz Wsparcia Policji)
</t>
  </si>
  <si>
    <t xml:space="preserve">a) Na utrzymanie jednostek ochotniczych straży pożarnych </t>
  </si>
  <si>
    <t>a) Doposażenie magazynu przeciwpowodziowego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</si>
  <si>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</si>
  <si>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</si>
  <si>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</si>
  <si>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</si>
  <si>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</si>
  <si>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</si>
  <si>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</si>
  <si>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</si>
  <si>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a) Dotacja celowa dla Powiatu Raciborskiego</t>
  </si>
  <si>
    <t>a) Wynagrodzenia agencyjno-prowizyjne - inkaso</t>
  </si>
  <si>
    <t>b) Wynagrodzenia z tytułu umów zleceń</t>
  </si>
  <si>
    <t>c) Pozostałe wydatki</t>
  </si>
  <si>
    <t>a) Pozostałe wydatki</t>
  </si>
  <si>
    <t>a) Dotacja celowa z budżetu gminy dla Miejskiej Spółki Wodnej w Kuźni Raciborskiej - utrzymanie i konserwacja urządzeń melioracji wodnych, szczegółowych</t>
  </si>
  <si>
    <t>a) Utrzymanie drzewostanu usytuowanego na terenach Gminy Kuźnia Raciborska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</si>
  <si>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</si>
  <si>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</si>
  <si>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</si>
  <si>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</si>
  <si>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</si>
  <si>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społeczne</t>
  </si>
  <si>
    <t>b) Pozostałe wynagrodzenia i składki od nich naliczane</t>
  </si>
  <si>
    <t>a) Składki na ubezpieczenia zdrowotne</t>
  </si>
  <si>
    <t>a) Świadczenia społeczne (w tym:  77.700 zł. z dotacji na zadania własne,  200.000 zł z budżetu gminy)</t>
  </si>
  <si>
    <t>85216</t>
  </si>
  <si>
    <t>Zasiłki stałe</t>
  </si>
  <si>
    <t>1.1. Wynagrodzenia i składki od nich naliczane (w tym: 152.900 zł z dotacji na zadania własne, 499.045 zł z budżetu gminy</t>
  </si>
  <si>
    <t>a) Termomodernizacja obiektu Szkoły Podstawowej im. Jana Wawrzynka przy ul. Arki Bożka 9 w Kuźni Raciborskiej</t>
  </si>
  <si>
    <t>a) Modernizacja układu komunikacyjnego centrum miasta Kuźnia Raciborska w obrębie ulic Świerczewskiego i Działkowców</t>
  </si>
  <si>
    <t>a) Zakup usługi oświetleniowej</t>
  </si>
  <si>
    <t>b) Zakup energii elektrycznej</t>
  </si>
  <si>
    <t>1. lnwestycje i zakupy inwestycyjne, w tym:</t>
  </si>
  <si>
    <t>a) Opracowanie dokumentacji technicznej oraz budowa sieci oświetlenia ulicznego - ul. Brzozowa w miejscowości Kuźnia Raciborska (2 punkty)</t>
  </si>
  <si>
    <t>b) Konserwacja systemów alarmowych</t>
  </si>
  <si>
    <t>b) Remont dachu wraz z modernizacją instalacji wentylacji mechanicznej z odzyskiem ciepła w budynku Hali Sportowej przy Zespole Szkół Ogólnokształcących i Technicznych w Kuźni Raciborskiej przy ulicy Piaskowej 28</t>
  </si>
  <si>
    <r>
      <t>*</t>
    </r>
    <r>
      <rPr>
        <sz val="10"/>
        <rFont val="Arial CE"/>
        <family val="2"/>
      </rPr>
      <t>Wydatki bieżące:</t>
    </r>
  </si>
  <si>
    <t>b) Wymiana uszkodzonego i uzupełnienie brakującego oznakowania poziomego i pionowego dróg gminnych</t>
  </si>
  <si>
    <t>d) Remont nawierzchni drogi gminnej w miejscowości Budziska (przedłużenie ul. Wolności w kierunku lasu)</t>
  </si>
  <si>
    <t>e) Remont nawierzchni drogi gminnej w miejscowości Ruda (odcinek od ul. Odrzańskiej do granicy gminy)</t>
  </si>
  <si>
    <t xml:space="preserve">a) Dotacja podmiotowa z budżetu dla instytucji kultury </t>
  </si>
  <si>
    <t>a) Dotacja podmiotowa z budżetu dla  instytucji kultury</t>
  </si>
  <si>
    <t>a) Wymiana stolarki okiennej i drzwiowej w budynku Wiejskiego Ośrodka Kultury w Jankowicach</t>
  </si>
  <si>
    <t>a) Opracowanie dokumentacji adaptacji budynku przedszkola na Wiejski Ośrodek Kultury w miejscowości Turze</t>
  </si>
  <si>
    <t>a) Remont płyty boiska LKS przy ul. Sportowej w Rudzie Kozielskiej</t>
  </si>
  <si>
    <t>b) Roboty remontowe w budynku LKS BUK w miejscowości Rudy</t>
  </si>
  <si>
    <t>d) Rozbiórka zawalonego budynku przy ul. Hutniczej w Rudzie Kozielskiej</t>
  </si>
  <si>
    <t>e) Pozostałe wydatki</t>
  </si>
  <si>
    <t>a) Remont instalacji wodno-kanalizacyjnej w budynku Przedszkola Nr 2 przy ul. Westerplatte w Kuźni Raciborskiej</t>
  </si>
  <si>
    <t>a) Wypłaty z tytułu poręczeń</t>
  </si>
  <si>
    <t>60014</t>
  </si>
  <si>
    <t>Drogi publiczne powiatowe</t>
  </si>
  <si>
    <t>b) Wydatki na zadania związane z akcją kurierską, świadczeniami osobistymi i rzeczowymi na rzecz obrony</t>
  </si>
  <si>
    <t>a) Środki na prowadzenie i aktualizację stałego rejestru wyborców</t>
  </si>
  <si>
    <t>f) Remont nawierzchni drogi gminnej w miejscowości Siedliska (odcinek od skrzyżowania z ul. Konopnickiej do ostatniej posesji)</t>
  </si>
  <si>
    <t>925</t>
  </si>
  <si>
    <t>Ogrody botaniczne i zoologiczne oraz naturalne obszary i obiekty chronionej przyrody</t>
  </si>
  <si>
    <t>92503</t>
  </si>
  <si>
    <t>Rezerwaty i pomniki przyrody</t>
  </si>
  <si>
    <t>a) Wydatki związane z programem Sokrates Comenius</t>
  </si>
  <si>
    <t>c) Remont instalacji elektrycznej na obiekcie sportowych LKS Ruda Kozielska przy ul. Sportowej 9 (Fundusz Sołecki Ruda Kozielska)</t>
  </si>
  <si>
    <t>b) Doposażenie placu zabaw na obiekcie sportowym LKS 'Buk" w Rudach (Fundusz Sołecki Rudy)</t>
  </si>
  <si>
    <t>b) Wymiana okien, cyklinowanie i malowanie parkietu oraz malowanie sali Wiejskiego Domu Kultury w Siedliskach (Fundusz Sołecki Siedliska)</t>
  </si>
  <si>
    <t>c) Zakup stołów i krzeseł do świetlicy wiejskiej w Budziskach (Fundusz Sołecki Budziska)</t>
  </si>
  <si>
    <t>a) Zakup usług pozostałych (utylizacja  padliny)</t>
  </si>
  <si>
    <t>b) Zakup oraz montaż barierki ocynkowanej przy stawie na ul. Tkocza w Budziskach (Fundusz Sołecki Budziska)</t>
  </si>
  <si>
    <t>b) Zakup drzewa na wykonanie zadaszenia estrady w parku (Fundusz Sołecki Budziska)</t>
  </si>
  <si>
    <t xml:space="preserve">19. </t>
  </si>
  <si>
    <t>d) Zakup materiałów do utrzymania boiska do piłki nożnej w Turzu (Fundusz Sołecki Turze)</t>
  </si>
  <si>
    <t>a) Dotacja celowa dla ZGKiM na zakup ciągnika rolniczego z osprzętem</t>
  </si>
  <si>
    <t>b) Zakup urządzeń na plac zabaw (Fundusz Sołecki Turze)</t>
  </si>
  <si>
    <t>d) Zagospodarowanie terenu przy ul. Głównej w Rudzie (Fundusz Sołecki Ruda)</t>
  </si>
  <si>
    <t>b) Zakup środka chwastobójczego (Fundusz Sołecki Ruda)</t>
  </si>
  <si>
    <t>a) Dotacja przedmiotowa z budżetu dla zakładu budżetowego - remonty, naprawy oraz konserwacje 1 m² powierzchni budynków i mieszkań komunalnych</t>
  </si>
  <si>
    <t>b) Przebudowa kanalizacji sanitarnej wraz z budową bezodpływowego zbiornika na nieczystości (szamba)</t>
  </si>
  <si>
    <t>a) Remont dachu budynku OSP Rudy</t>
  </si>
  <si>
    <t>Świadczenia rodzinne, świadczenie z funduszu alimentacyjnego oraz składki na ubezpieczenia emerytalne i rentowe z ubezpieczenia społecznego</t>
  </si>
  <si>
    <t>b) Opracowanie dokumentacji technicznej oraz budowa sieci oświetlenia ulicznego drogi gminnej w miejscowości Turze: ul. Stawowa - 2 punkty</t>
  </si>
  <si>
    <t>c) Opracowanie dokumentacji technicznej budowy oświetlenia ulicznego (przedłużenie ul. Wolności w kierunku lasu) w miejscowości Budziska</t>
  </si>
  <si>
    <t>a) Zakup namiotu biesiadnego (Fundusz Sołecki Jankowice)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</si>
  <si>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</si>
  <si>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</si>
  <si>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</si>
  <si>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</si>
  <si>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</si>
  <si>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</si>
  <si>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</si>
  <si>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</si>
  <si>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</si>
  <si>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</si>
  <si>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</si>
  <si>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</si>
  <si>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Wydatki na programy finansowane z udziałem środków, o których mowa w art.. 5 ust. 1 pkt 2 i 3, w części związanej z realizacją zadań jednostki samorządu terytorialnego, w tym:</t>
  </si>
  <si>
    <t>2. Świadczenia na rzecz osób fizycznych, w tym:</t>
  </si>
  <si>
    <t>1.Inwestycje i zakupy inwestycyjne, w tym:</t>
  </si>
  <si>
    <t>1. Wypłaty z tytułu poręczeń i gwarancji udzielonych przez jednostkę samorządu terytorialnego, przypadające do spłaty w danym roku budżetowym, w tym:</t>
  </si>
  <si>
    <t>a) Pomoc finansowa dla Powiatu Raciborskiego udzielana w formie dotacji celowej na remonty chodników w ciągach dróg powiatowych na terenie gminy</t>
  </si>
  <si>
    <t>a) Projekt "System wczesnego ostrzegania przed zagrożeniami na pograniczu" (udział gminy w projekcie - 5 %)</t>
  </si>
  <si>
    <t>a) Budowa hali sportowej wraz z łącznikiem do istniejącego budynku ZSO w Rudach wraz z zapleczem</t>
  </si>
  <si>
    <t>a) Zwrot dotacji wykorzystanych niezgodnie z przeznaczeniem lub pobranych w nadmiernej wysokości</t>
  </si>
  <si>
    <t>1. Inwestycje i zakupy inwestycyjne, w tym na programy finansowane z udziałem środków, o których mowa w art.. 5 ust. 1 pkt 2 i 3, w części związanej z realizacją zadań j.s.t.:</t>
  </si>
  <si>
    <t>1.2. Pozostałe inwestycje i zakupy inwestycyjne:</t>
  </si>
  <si>
    <t>1.1. Inwestycje i zakupy inwestycyjne, w tym na programy finansowane z udziałem środków, o których mowa w art.. 5 ust. 1 pkt 2 i 3, w części związanej z realizacją zadań jednostki samorządu terytorialnego:</t>
  </si>
  <si>
    <t>a) Opracowanie dokumentacji technicznej na remont nawierzchni ul. Majowej w miejscowości Rudy (wykonanie nawierzchni bitumicznej)</t>
  </si>
  <si>
    <t>b) Wymiana wiaty przystankowej przy ul. Raciborskiej w Rudzie Kozielskiej</t>
  </si>
  <si>
    <t>c) Budowa miejsc parkingowych przy ul. Bema w Kuźni Raciborskiej</t>
  </si>
  <si>
    <t>b) Wymiana okien w piwnicach oraz drzwi wejściowych do budynku Domu Strażaka przy ul.Wildek 2 w Rudzie Kozielskiej (Fundusz Sołecki Ruda Kozielska)</t>
  </si>
  <si>
    <t>c) Likwidacja zbiornika przeciwpożarowego wraz z wyrównaniem terenu (Fundusz Sołecki Ruda)</t>
  </si>
  <si>
    <t>b)  Wykonanie projektu architektoniczno-budowlanego namiotu biesiadnego o powierzchni zabudowy 500 m² (Fundusz Sołecki Rudy)</t>
  </si>
  <si>
    <t>g) Remont parkingu przy ul.Kościelnej w Kuźni Raciborskiej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</si>
  <si>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</si>
  <si>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</si>
  <si>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</si>
  <si>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</si>
  <si>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 xml:space="preserve">a) Dotacja przedmiotowa z budżetu dla zakładu budżetowego na oczyszczanie, odśnieżanie 1 m² ulic, placów i chodników gminnych </t>
  </si>
  <si>
    <t xml:space="preserve">a) Pozostałe wydatki - dotyczące bezdomnych zwierząt </t>
  </si>
  <si>
    <t>a) Dotacja przedmiotowa z budżetu dla zakładu budżetowego na pielęgnacje i utrzymanie 1 m² zieleńców stanowiących własność Gminy Kuźnia Raciborska</t>
  </si>
  <si>
    <t>a) Zabudowa dodatkowych hydrantów przy boiskach sportowych na terenie Gminy Kuźnia Raciborska</t>
  </si>
  <si>
    <t>b) Budowa boiska do piłki plażowej (Fundusz Sołecki Turze)</t>
  </si>
  <si>
    <t>a) Dotacje celowe na wspieranie rozwoju sportu kwalifikowanego na terenie Gminy Kuźnia Raciborska</t>
  </si>
  <si>
    <t>1. Zakup i objęcie akcji i udziałów, w tym:</t>
  </si>
  <si>
    <t>a) Wydatki na objęcie dodatkowych udziałów Gminnego Przedsiębiorstwa Wodociągów i Kanalizacji sp. z o.o. z siedzibą w Kuźni Raciborskiej</t>
  </si>
  <si>
    <t>1. Inwestycjie i zakupy inwestycyjne, w tym:</t>
  </si>
  <si>
    <t>b) Rezerwa celowa na wydatki, których szczegółowy podział na pozycje klasyfikacji budżetowej nie może być dokonany w okresie opracowywania budżetu jednostki samorządu terytorialnego</t>
  </si>
  <si>
    <t>Tabela nr 2 do projektu uchwały w sprawie uchwalenia budżetu gminy na 2010 rok</t>
  </si>
  <si>
    <t>,,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</si>
</sst>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2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 CE"/>
      <family val="0"/>
    </font>
    <font>
      <b/>
      <sz val="10"/>
      <color indexed="20"/>
      <name val="Arial CE"/>
      <family val="2"/>
    </font>
    <font>
      <b/>
      <i/>
      <sz val="10"/>
      <color indexed="2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0"/>
    </font>
    <font>
      <sz val="8"/>
      <color indexed="12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0" fontId="0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3" fontId="5" fillId="2" borderId="0" xfId="0" applyNumberFormat="1" applyFont="1" applyFill="1" applyBorder="1" applyAlignment="1">
      <alignment vertical="center"/>
    </xf>
    <xf numFmtId="10" fontId="5" fillId="2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10" fontId="5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10" fontId="0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10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4" fontId="15" fillId="4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49" fontId="17" fillId="3" borderId="3" xfId="0" applyNumberFormat="1" applyFont="1" applyFill="1" applyBorder="1" applyAlignment="1">
      <alignment vertical="center"/>
    </xf>
    <xf numFmtId="49" fontId="17" fillId="3" borderId="1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4" fontId="16" fillId="2" borderId="4" xfId="0" applyNumberFormat="1" applyFont="1" applyFill="1" applyBorder="1" applyAlignment="1">
      <alignment vertical="center"/>
    </xf>
    <xf numFmtId="49" fontId="16" fillId="4" borderId="3" xfId="0" applyNumberFormat="1" applyFont="1" applyFill="1" applyBorder="1" applyAlignment="1">
      <alignment vertical="center"/>
    </xf>
    <xf numFmtId="49" fontId="16" fillId="4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4" fontId="16" fillId="2" borderId="4" xfId="0" applyNumberFormat="1" applyFont="1" applyFill="1" applyBorder="1" applyAlignment="1">
      <alignment vertical="center"/>
    </xf>
    <xf numFmtId="49" fontId="16" fillId="4" borderId="3" xfId="0" applyNumberFormat="1" applyFont="1" applyFill="1" applyBorder="1" applyAlignment="1">
      <alignment vertical="center"/>
    </xf>
    <xf numFmtId="49" fontId="16" fillId="4" borderId="1" xfId="0" applyNumberFormat="1" applyFont="1" applyFill="1" applyBorder="1" applyAlignment="1">
      <alignment vertical="center"/>
    </xf>
    <xf numFmtId="49" fontId="17" fillId="2" borderId="3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4" fontId="17" fillId="2" borderId="4" xfId="0" applyNumberFormat="1" applyFont="1" applyFill="1" applyBorder="1" applyAlignment="1">
      <alignment vertical="center"/>
    </xf>
    <xf numFmtId="49" fontId="17" fillId="4" borderId="3" xfId="0" applyNumberFormat="1" applyFont="1" applyFill="1" applyBorder="1" applyAlignment="1">
      <alignment vertical="center"/>
    </xf>
    <xf numFmtId="49" fontId="17" fillId="4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49" fontId="16" fillId="6" borderId="3" xfId="0" applyNumberFormat="1" applyFont="1" applyFill="1" applyBorder="1" applyAlignment="1">
      <alignment vertical="center"/>
    </xf>
    <xf numFmtId="49" fontId="16" fillId="6" borderId="1" xfId="0" applyNumberFormat="1" applyFont="1" applyFill="1" applyBorder="1" applyAlignment="1">
      <alignment vertical="center"/>
    </xf>
    <xf numFmtId="10" fontId="5" fillId="6" borderId="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/>
    </xf>
    <xf numFmtId="3" fontId="0" fillId="6" borderId="1" xfId="0" applyNumberFormat="1" applyFont="1" applyFill="1" applyBorder="1" applyAlignment="1">
      <alignment vertical="center"/>
    </xf>
    <xf numFmtId="49" fontId="1" fillId="7" borderId="3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4" fontId="1" fillId="7" borderId="4" xfId="0" applyNumberFormat="1" applyFont="1" applyFill="1" applyBorder="1" applyAlignment="1">
      <alignment vertical="center"/>
    </xf>
    <xf numFmtId="49" fontId="18" fillId="3" borderId="3" xfId="0" applyNumberFormat="1" applyFont="1" applyFill="1" applyBorder="1" applyAlignment="1">
      <alignment vertical="center"/>
    </xf>
    <xf numFmtId="49" fontId="19" fillId="3" borderId="3" xfId="0" applyNumberFormat="1" applyFont="1" applyFill="1" applyBorder="1" applyAlignment="1">
      <alignment vertical="center"/>
    </xf>
    <xf numFmtId="49" fontId="16" fillId="6" borderId="3" xfId="0" applyNumberFormat="1" applyFont="1" applyFill="1" applyBorder="1" applyAlignment="1">
      <alignment vertical="center"/>
    </xf>
    <xf numFmtId="49" fontId="16" fillId="6" borderId="1" xfId="0" applyNumberFormat="1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4" fontId="0" fillId="6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4" fontId="0" fillId="6" borderId="4" xfId="0" applyNumberFormat="1" applyFont="1" applyFill="1" applyBorder="1" applyAlignment="1">
      <alignment vertical="center"/>
    </xf>
    <xf numFmtId="4" fontId="0" fillId="4" borderId="4" xfId="15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4" fontId="9" fillId="6" borderId="2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0" fillId="4" borderId="2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10" fillId="2" borderId="2" xfId="15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9" fillId="6" borderId="2" xfId="0" applyNumberFormat="1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4" fontId="0" fillId="4" borderId="2" xfId="15" applyNumberFormat="1" applyFont="1" applyFill="1" applyBorder="1" applyAlignment="1">
      <alignment vertical="center"/>
    </xf>
    <xf numFmtId="4" fontId="0" fillId="6" borderId="2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horizontal="right" vertical="center"/>
    </xf>
    <xf numFmtId="4" fontId="1" fillId="2" borderId="2" xfId="15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4" fontId="0" fillId="6" borderId="2" xfId="15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9" fillId="6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 wrapText="1"/>
    </xf>
    <xf numFmtId="4" fontId="0" fillId="4" borderId="2" xfId="15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vertical="center"/>
    </xf>
    <xf numFmtId="4" fontId="0" fillId="6" borderId="4" xfId="15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49" fontId="0" fillId="6" borderId="3" xfId="0" applyNumberFormat="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4" fontId="0" fillId="6" borderId="4" xfId="0" applyNumberFormat="1" applyFont="1" applyFill="1" applyBorder="1" applyAlignment="1">
      <alignment vertical="center"/>
    </xf>
    <xf numFmtId="4" fontId="0" fillId="6" borderId="2" xfId="0" applyNumberFormat="1" applyFont="1" applyFill="1" applyBorder="1" applyAlignment="1">
      <alignment vertical="center"/>
    </xf>
    <xf numFmtId="3" fontId="0" fillId="6" borderId="1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" fontId="1" fillId="7" borderId="4" xfId="15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0" fillId="6" borderId="2" xfId="0" applyNumberFormat="1" applyFont="1" applyFill="1" applyBorder="1" applyAlignment="1">
      <alignment vertical="center"/>
    </xf>
    <xf numFmtId="4" fontId="21" fillId="6" borderId="2" xfId="0" applyNumberFormat="1" applyFont="1" applyFill="1" applyBorder="1" applyAlignment="1">
      <alignment vertical="center"/>
    </xf>
    <xf numFmtId="3" fontId="21" fillId="6" borderId="1" xfId="0" applyNumberFormat="1" applyFont="1" applyFill="1" applyBorder="1" applyAlignment="1">
      <alignment vertical="center"/>
    </xf>
    <xf numFmtId="10" fontId="22" fillId="6" borderId="1" xfId="0" applyNumberFormat="1" applyFont="1" applyFill="1" applyBorder="1" applyAlignment="1">
      <alignment vertical="center"/>
    </xf>
    <xf numFmtId="3" fontId="22" fillId="6" borderId="1" xfId="0" applyNumberFormat="1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49" fontId="16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4" fontId="16" fillId="2" borderId="7" xfId="0" applyNumberFormat="1" applyFont="1" applyFill="1" applyBorder="1" applyAlignment="1">
      <alignment vertical="center"/>
    </xf>
    <xf numFmtId="4" fontId="20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/>
    </xf>
    <xf numFmtId="49" fontId="1" fillId="7" borderId="3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4" fontId="1" fillId="7" borderId="4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9" fillId="4" borderId="2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vertical="center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" fontId="0" fillId="4" borderId="7" xfId="15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49" fontId="0" fillId="6" borderId="3" xfId="0" applyNumberFormat="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4" fontId="19" fillId="3" borderId="4" xfId="0" applyNumberFormat="1" applyFont="1" applyFill="1" applyBorder="1" applyAlignment="1">
      <alignment vertical="center"/>
    </xf>
    <xf numFmtId="4" fontId="19" fillId="8" borderId="2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10" fontId="4" fillId="3" borderId="1" xfId="0" applyNumberFormat="1" applyFont="1" applyFill="1" applyBorder="1" applyAlignment="1">
      <alignment vertical="center"/>
    </xf>
    <xf numFmtId="3" fontId="4" fillId="8" borderId="1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23" fillId="8" borderId="1" xfId="0" applyNumberFormat="1" applyFont="1" applyFill="1" applyBorder="1" applyAlignment="1">
      <alignment vertical="center"/>
    </xf>
    <xf numFmtId="10" fontId="23" fillId="3" borderId="1" xfId="0" applyNumberFormat="1" applyFont="1" applyFill="1" applyBorder="1" applyAlignment="1">
      <alignment vertical="center"/>
    </xf>
    <xf numFmtId="3" fontId="23" fillId="8" borderId="1" xfId="0" applyNumberFormat="1" applyFont="1" applyFill="1" applyBorder="1" applyAlignment="1">
      <alignment vertical="center"/>
    </xf>
    <xf numFmtId="3" fontId="19" fillId="8" borderId="0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0" fontId="19" fillId="8" borderId="0" xfId="0" applyFont="1" applyFill="1" applyAlignment="1">
      <alignment vertical="center"/>
    </xf>
    <xf numFmtId="49" fontId="18" fillId="3" borderId="1" xfId="0" applyNumberFormat="1" applyFont="1" applyFill="1" applyBorder="1" applyAlignment="1">
      <alignment vertical="center"/>
    </xf>
    <xf numFmtId="4" fontId="23" fillId="8" borderId="2" xfId="0" applyNumberFormat="1" applyFont="1" applyFill="1" applyBorder="1" applyAlignment="1">
      <alignment vertical="center"/>
    </xf>
    <xf numFmtId="4" fontId="24" fillId="8" borderId="2" xfId="0" applyNumberFormat="1" applyFont="1" applyFill="1" applyBorder="1" applyAlignment="1">
      <alignment vertical="center"/>
    </xf>
    <xf numFmtId="4" fontId="14" fillId="8" borderId="1" xfId="0" applyNumberFormat="1" applyFont="1" applyFill="1" applyBorder="1" applyAlignment="1">
      <alignment vertical="center"/>
    </xf>
    <xf numFmtId="3" fontId="10" fillId="8" borderId="0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49" fontId="19" fillId="3" borderId="3" xfId="0" applyNumberFormat="1" applyFont="1" applyFill="1" applyBorder="1" applyAlignment="1">
      <alignment vertical="center"/>
    </xf>
    <xf numFmtId="49" fontId="19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4" fontId="19" fillId="3" borderId="4" xfId="0" applyNumberFormat="1" applyFont="1" applyFill="1" applyBorder="1" applyAlignment="1">
      <alignment vertical="center"/>
    </xf>
    <xf numFmtId="4" fontId="24" fillId="8" borderId="2" xfId="0" applyNumberFormat="1" applyFont="1" applyFill="1" applyBorder="1" applyAlignment="1">
      <alignment vertical="center"/>
    </xf>
    <xf numFmtId="4" fontId="25" fillId="8" borderId="1" xfId="0" applyNumberFormat="1" applyFont="1" applyFill="1" applyBorder="1" applyAlignment="1">
      <alignment vertical="center"/>
    </xf>
    <xf numFmtId="4" fontId="24" fillId="2" borderId="2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" fontId="19" fillId="8" borderId="2" xfId="0" applyNumberFormat="1" applyFont="1" applyFill="1" applyBorder="1" applyAlignment="1">
      <alignment vertical="center"/>
    </xf>
    <xf numFmtId="49" fontId="17" fillId="3" borderId="3" xfId="0" applyNumberFormat="1" applyFont="1" applyFill="1" applyBorder="1" applyAlignment="1">
      <alignment vertical="center"/>
    </xf>
    <xf numFmtId="49" fontId="17" fillId="3" borderId="1" xfId="0" applyNumberFormat="1" applyFont="1" applyFill="1" applyBorder="1" applyAlignment="1">
      <alignment vertical="center"/>
    </xf>
    <xf numFmtId="4" fontId="19" fillId="3" borderId="4" xfId="15" applyNumberFormat="1" applyFont="1" applyFill="1" applyBorder="1" applyAlignment="1">
      <alignment vertical="center"/>
    </xf>
    <xf numFmtId="4" fontId="19" fillId="8" borderId="2" xfId="15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26" fillId="8" borderId="1" xfId="0" applyNumberFormat="1" applyFont="1" applyFill="1" applyBorder="1" applyAlignment="1">
      <alignment vertical="center"/>
    </xf>
    <xf numFmtId="3" fontId="24" fillId="8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49" fontId="18" fillId="3" borderId="3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10" fontId="23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18" fillId="3" borderId="1" xfId="0" applyNumberFormat="1" applyFont="1" applyFill="1" applyBorder="1" applyAlignment="1">
      <alignment vertical="center"/>
    </xf>
    <xf numFmtId="3" fontId="24" fillId="8" borderId="1" xfId="0" applyNumberFormat="1" applyFont="1" applyFill="1" applyBorder="1" applyAlignment="1">
      <alignment vertical="center"/>
    </xf>
    <xf numFmtId="49" fontId="1" fillId="7" borderId="12" xfId="0" applyNumberFormat="1" applyFont="1" applyFill="1" applyBorder="1" applyAlignment="1">
      <alignment vertical="center"/>
    </xf>
    <xf numFmtId="49" fontId="1" fillId="7" borderId="13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vertical="center" wrapText="1"/>
    </xf>
    <xf numFmtId="4" fontId="1" fillId="7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15" applyNumberFormat="1" applyFont="1" applyFill="1" applyBorder="1" applyAlignment="1">
      <alignment vertical="center"/>
    </xf>
    <xf numFmtId="4" fontId="0" fillId="0" borderId="2" xfId="15" applyNumberFormat="1" applyFont="1" applyFill="1" applyBorder="1" applyAlignment="1">
      <alignment vertical="center"/>
    </xf>
    <xf numFmtId="4" fontId="0" fillId="0" borderId="2" xfId="15" applyNumberFormat="1" applyFont="1" applyFill="1" applyBorder="1" applyAlignment="1">
      <alignment vertical="center"/>
    </xf>
    <xf numFmtId="4" fontId="9" fillId="0" borderId="2" xfId="15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4" fontId="0" fillId="0" borderId="4" xfId="15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" fontId="0" fillId="0" borderId="7" xfId="15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" fontId="0" fillId="0" borderId="2" xfId="15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4" fontId="21" fillId="0" borderId="2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10" fontId="22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4" fontId="0" fillId="0" borderId="7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125" style="6" customWidth="1"/>
    <col min="2" max="2" width="5.125" style="6" customWidth="1"/>
    <col min="3" max="3" width="8.125" style="6" customWidth="1"/>
    <col min="4" max="4" width="42.625" style="6" customWidth="1"/>
    <col min="5" max="5" width="14.625" style="22" customWidth="1"/>
    <col min="6" max="6" width="18.75390625" style="2" customWidth="1"/>
    <col min="7" max="7" width="19.25390625" style="24" customWidth="1"/>
    <col min="8" max="8" width="10.75390625" style="3" customWidth="1"/>
    <col min="9" max="9" width="11.75390625" style="4" bestFit="1" customWidth="1"/>
    <col min="10" max="13" width="9.125" style="4" customWidth="1"/>
    <col min="14" max="15" width="9.125" style="2" customWidth="1"/>
    <col min="16" max="17" width="9.125" style="5" customWidth="1"/>
    <col min="18" max="16384" width="9.125" style="6" customWidth="1"/>
  </cols>
  <sheetData>
    <row r="1" spans="1:9" ht="25.5" customHeight="1">
      <c r="A1" s="1"/>
      <c r="B1" s="1"/>
      <c r="C1" s="1"/>
      <c r="D1" s="423" t="s">
        <v>273</v>
      </c>
      <c r="E1" s="423"/>
      <c r="F1" s="58"/>
      <c r="G1" s="40"/>
      <c r="H1" s="59"/>
      <c r="I1" s="13"/>
    </row>
    <row r="2" spans="1:9" ht="12.75">
      <c r="A2" s="5"/>
      <c r="B2" s="5"/>
      <c r="C2" s="5"/>
      <c r="D2" s="5"/>
      <c r="E2" s="23"/>
      <c r="F2" s="58"/>
      <c r="G2" s="40"/>
      <c r="H2" s="59"/>
      <c r="I2" s="13"/>
    </row>
    <row r="3" spans="1:9" ht="12.75">
      <c r="A3" s="420" t="s">
        <v>120</v>
      </c>
      <c r="B3" s="420"/>
      <c r="C3" s="420"/>
      <c r="D3" s="420"/>
      <c r="E3" s="420"/>
      <c r="F3" s="44"/>
      <c r="G3" s="421"/>
      <c r="H3" s="421"/>
      <c r="I3" s="421"/>
    </row>
    <row r="4" spans="1:17" s="10" customFormat="1" ht="26.25" customHeight="1" thickBot="1">
      <c r="A4" s="39"/>
      <c r="B4" s="39"/>
      <c r="C4" s="39"/>
      <c r="D4" s="39"/>
      <c r="E4" s="39"/>
      <c r="F4" s="60"/>
      <c r="G4" s="61"/>
      <c r="H4" s="62"/>
      <c r="I4" s="60"/>
      <c r="J4" s="7"/>
      <c r="K4" s="7"/>
      <c r="L4" s="7"/>
      <c r="M4" s="7"/>
      <c r="N4" s="8"/>
      <c r="O4" s="8"/>
      <c r="P4" s="9"/>
      <c r="Q4" s="9"/>
    </row>
    <row r="5" spans="1:15" s="21" customFormat="1" ht="36" customHeight="1" thickTop="1">
      <c r="A5" s="258" t="s">
        <v>20</v>
      </c>
      <c r="B5" s="259" t="s">
        <v>2</v>
      </c>
      <c r="C5" s="259" t="s">
        <v>22</v>
      </c>
      <c r="D5" s="260" t="s">
        <v>23</v>
      </c>
      <c r="E5" s="261" t="s">
        <v>116</v>
      </c>
      <c r="F5" s="85"/>
      <c r="G5" s="63"/>
      <c r="H5" s="64"/>
      <c r="I5" s="65"/>
      <c r="J5" s="27"/>
      <c r="K5" s="27"/>
      <c r="L5" s="27"/>
      <c r="M5" s="27"/>
      <c r="N5" s="28"/>
      <c r="O5" s="28"/>
    </row>
    <row r="6" spans="1:9" ht="12.75">
      <c r="A6" s="262">
        <v>1</v>
      </c>
      <c r="B6" s="263">
        <v>2</v>
      </c>
      <c r="C6" s="263">
        <v>3</v>
      </c>
      <c r="D6" s="264">
        <v>4</v>
      </c>
      <c r="E6" s="265">
        <v>5</v>
      </c>
      <c r="F6" s="86"/>
      <c r="G6" s="45"/>
      <c r="H6" s="64"/>
      <c r="I6" s="66"/>
    </row>
    <row r="7" spans="1:9" ht="12.75">
      <c r="A7" s="205"/>
      <c r="B7" s="206"/>
      <c r="C7" s="206"/>
      <c r="D7" s="266"/>
      <c r="E7" s="267"/>
      <c r="F7" s="163"/>
      <c r="G7" s="45"/>
      <c r="H7" s="64"/>
      <c r="I7" s="66"/>
    </row>
    <row r="8" spans="1:17" s="17" customFormat="1" ht="12.75">
      <c r="A8" s="133" t="s">
        <v>3</v>
      </c>
      <c r="B8" s="134" t="s">
        <v>62</v>
      </c>
      <c r="C8" s="134"/>
      <c r="D8" s="135" t="s">
        <v>21</v>
      </c>
      <c r="E8" s="136">
        <f>SUM(E10,E15)</f>
        <v>33300</v>
      </c>
      <c r="F8" s="164"/>
      <c r="G8" s="67"/>
      <c r="H8" s="64"/>
      <c r="I8" s="68"/>
      <c r="J8" s="14"/>
      <c r="K8" s="14"/>
      <c r="L8" s="14"/>
      <c r="M8" s="14"/>
      <c r="N8" s="15"/>
      <c r="O8" s="15"/>
      <c r="P8" s="16"/>
      <c r="Q8" s="16"/>
    </row>
    <row r="9" spans="1:9" ht="12.75">
      <c r="A9" s="96"/>
      <c r="B9" s="97"/>
      <c r="C9" s="97"/>
      <c r="D9" s="98"/>
      <c r="E9" s="99"/>
      <c r="F9" s="165"/>
      <c r="G9" s="45"/>
      <c r="H9" s="64"/>
      <c r="I9" s="66"/>
    </row>
    <row r="10" spans="1:15" s="291" customFormat="1" ht="12.75">
      <c r="A10" s="137"/>
      <c r="B10" s="300"/>
      <c r="C10" s="282" t="s">
        <v>61</v>
      </c>
      <c r="D10" s="283" t="s">
        <v>60</v>
      </c>
      <c r="E10" s="284">
        <f>E11</f>
        <v>30000</v>
      </c>
      <c r="F10" s="285"/>
      <c r="G10" s="286"/>
      <c r="H10" s="287"/>
      <c r="I10" s="288"/>
      <c r="J10" s="289"/>
      <c r="K10" s="289"/>
      <c r="L10" s="289"/>
      <c r="M10" s="289"/>
      <c r="N10" s="290"/>
      <c r="O10" s="290"/>
    </row>
    <row r="11" spans="1:15" s="50" customFormat="1" ht="12.75">
      <c r="A11" s="90"/>
      <c r="B11" s="46"/>
      <c r="C11" s="46"/>
      <c r="D11" s="47" t="s">
        <v>53</v>
      </c>
      <c r="E11" s="91">
        <f>SUM(E12)</f>
        <v>30000</v>
      </c>
      <c r="F11" s="166"/>
      <c r="G11" s="69"/>
      <c r="H11" s="70"/>
      <c r="I11" s="71"/>
      <c r="J11" s="48"/>
      <c r="K11" s="48"/>
      <c r="L11" s="48"/>
      <c r="M11" s="48"/>
      <c r="N11" s="49"/>
      <c r="O11" s="49"/>
    </row>
    <row r="12" spans="1:15" s="20" customFormat="1" ht="12.75">
      <c r="A12" s="197"/>
      <c r="B12" s="198"/>
      <c r="C12" s="198"/>
      <c r="D12" s="145" t="s">
        <v>229</v>
      </c>
      <c r="E12" s="144">
        <f>SUM(E13)</f>
        <v>30000</v>
      </c>
      <c r="F12" s="187"/>
      <c r="G12" s="83"/>
      <c r="H12" s="131"/>
      <c r="I12" s="79"/>
      <c r="J12" s="18"/>
      <c r="K12" s="18"/>
      <c r="L12" s="18"/>
      <c r="M12" s="18"/>
      <c r="N12" s="19"/>
      <c r="O12" s="19"/>
    </row>
    <row r="13" spans="1:9" ht="51">
      <c r="A13" s="92"/>
      <c r="B13" s="93"/>
      <c r="C13" s="97"/>
      <c r="D13" s="154" t="s">
        <v>163</v>
      </c>
      <c r="E13" s="144">
        <v>30000</v>
      </c>
      <c r="F13" s="163"/>
      <c r="G13" s="66"/>
      <c r="H13" s="64"/>
      <c r="I13" s="66"/>
    </row>
    <row r="14" spans="1:9" ht="12.75">
      <c r="A14" s="92"/>
      <c r="B14" s="93"/>
      <c r="C14" s="93"/>
      <c r="D14" s="102"/>
      <c r="E14" s="103"/>
      <c r="F14" s="163"/>
      <c r="G14" s="45"/>
      <c r="H14" s="64"/>
      <c r="I14" s="66"/>
    </row>
    <row r="15" spans="1:15" s="291" customFormat="1" ht="12.75">
      <c r="A15" s="137"/>
      <c r="B15" s="300"/>
      <c r="C15" s="282" t="s">
        <v>63</v>
      </c>
      <c r="D15" s="283" t="s">
        <v>25</v>
      </c>
      <c r="E15" s="284">
        <f>SUM(E16)</f>
        <v>3300</v>
      </c>
      <c r="F15" s="301"/>
      <c r="G15" s="286"/>
      <c r="H15" s="287"/>
      <c r="I15" s="288"/>
      <c r="J15" s="289"/>
      <c r="K15" s="289"/>
      <c r="L15" s="289"/>
      <c r="M15" s="289"/>
      <c r="N15" s="290"/>
      <c r="O15" s="290"/>
    </row>
    <row r="16" spans="1:15" s="50" customFormat="1" ht="12.75">
      <c r="A16" s="104"/>
      <c r="B16" s="105"/>
      <c r="C16" s="46"/>
      <c r="D16" s="47" t="s">
        <v>28</v>
      </c>
      <c r="E16" s="91">
        <f>SUM(E17)</f>
        <v>3300</v>
      </c>
      <c r="F16" s="167"/>
      <c r="G16" s="69"/>
      <c r="H16" s="70"/>
      <c r="I16" s="71"/>
      <c r="J16" s="48"/>
      <c r="K16" s="48"/>
      <c r="L16" s="48"/>
      <c r="M16" s="48"/>
      <c r="N16" s="49"/>
      <c r="O16" s="49"/>
    </row>
    <row r="17" spans="1:15" s="20" customFormat="1" ht="12.75">
      <c r="A17" s="114"/>
      <c r="B17" s="115"/>
      <c r="C17" s="198"/>
      <c r="D17" s="145" t="s">
        <v>229</v>
      </c>
      <c r="E17" s="144">
        <f>SUM(E18)</f>
        <v>3300</v>
      </c>
      <c r="F17" s="357"/>
      <c r="G17" s="83"/>
      <c r="H17" s="131"/>
      <c r="I17" s="79"/>
      <c r="J17" s="18"/>
      <c r="K17" s="18"/>
      <c r="L17" s="18"/>
      <c r="M17" s="18"/>
      <c r="N17" s="19"/>
      <c r="O17" s="19"/>
    </row>
    <row r="18" spans="1:9" ht="38.25">
      <c r="A18" s="92"/>
      <c r="B18" s="93"/>
      <c r="C18" s="97"/>
      <c r="D18" s="154" t="s">
        <v>121</v>
      </c>
      <c r="E18" s="152">
        <v>3300</v>
      </c>
      <c r="F18" s="163"/>
      <c r="G18" s="66"/>
      <c r="H18" s="64"/>
      <c r="I18" s="66"/>
    </row>
    <row r="19" spans="1:9" ht="12.75">
      <c r="A19" s="92"/>
      <c r="B19" s="93"/>
      <c r="C19" s="93"/>
      <c r="D19" s="102"/>
      <c r="E19" s="103"/>
      <c r="F19" s="163"/>
      <c r="G19" s="45"/>
      <c r="H19" s="64"/>
      <c r="I19" s="66"/>
    </row>
    <row r="20" spans="1:17" s="37" customFormat="1" ht="12.75">
      <c r="A20" s="133" t="s">
        <v>4</v>
      </c>
      <c r="B20" s="134" t="s">
        <v>65</v>
      </c>
      <c r="C20" s="134"/>
      <c r="D20" s="135" t="s">
        <v>5</v>
      </c>
      <c r="E20" s="224">
        <f>SUM(E22)</f>
        <v>500</v>
      </c>
      <c r="F20" s="168"/>
      <c r="G20" s="72"/>
      <c r="H20" s="64"/>
      <c r="I20" s="68"/>
      <c r="J20" s="34"/>
      <c r="K20" s="34"/>
      <c r="L20" s="34"/>
      <c r="M20" s="34"/>
      <c r="N20" s="35"/>
      <c r="O20" s="35"/>
      <c r="P20" s="36"/>
      <c r="Q20" s="36"/>
    </row>
    <row r="21" spans="1:17" s="38" customFormat="1" ht="12.75">
      <c r="A21" s="92"/>
      <c r="B21" s="93"/>
      <c r="C21" s="93"/>
      <c r="D21" s="102"/>
      <c r="E21" s="103"/>
      <c r="F21" s="89"/>
      <c r="G21" s="73"/>
      <c r="H21" s="64"/>
      <c r="I21" s="66"/>
      <c r="J21" s="30"/>
      <c r="K21" s="30"/>
      <c r="L21" s="30"/>
      <c r="M21" s="30"/>
      <c r="N21" s="31"/>
      <c r="O21" s="31"/>
      <c r="P21" s="32"/>
      <c r="Q21" s="32"/>
    </row>
    <row r="22" spans="1:15" s="306" customFormat="1" ht="12.75">
      <c r="A22" s="138"/>
      <c r="B22" s="282"/>
      <c r="C22" s="282" t="s">
        <v>64</v>
      </c>
      <c r="D22" s="283" t="s">
        <v>27</v>
      </c>
      <c r="E22" s="284">
        <f>SUM(E23)</f>
        <v>500</v>
      </c>
      <c r="F22" s="302"/>
      <c r="G22" s="303"/>
      <c r="H22" s="287"/>
      <c r="I22" s="288"/>
      <c r="J22" s="304"/>
      <c r="K22" s="304"/>
      <c r="L22" s="304"/>
      <c r="M22" s="304"/>
      <c r="N22" s="305"/>
      <c r="O22" s="305"/>
    </row>
    <row r="23" spans="1:15" s="53" customFormat="1" ht="12.75">
      <c r="A23" s="90"/>
      <c r="B23" s="46"/>
      <c r="C23" s="46"/>
      <c r="D23" s="47" t="s">
        <v>28</v>
      </c>
      <c r="E23" s="91">
        <f>SUM(E24)</f>
        <v>500</v>
      </c>
      <c r="F23" s="169"/>
      <c r="G23" s="75"/>
      <c r="H23" s="70"/>
      <c r="I23" s="71"/>
      <c r="J23" s="51"/>
      <c r="K23" s="51"/>
      <c r="L23" s="51"/>
      <c r="M23" s="51"/>
      <c r="N23" s="52"/>
      <c r="O23" s="52"/>
    </row>
    <row r="24" spans="1:15" s="361" customFormat="1" ht="12.75">
      <c r="A24" s="114"/>
      <c r="B24" s="115"/>
      <c r="C24" s="115"/>
      <c r="D24" s="146" t="s">
        <v>132</v>
      </c>
      <c r="E24" s="144">
        <f>SUM(E25)</f>
        <v>500</v>
      </c>
      <c r="F24" s="358"/>
      <c r="G24" s="78"/>
      <c r="H24" s="131"/>
      <c r="I24" s="79"/>
      <c r="J24" s="359"/>
      <c r="K24" s="359"/>
      <c r="L24" s="359"/>
      <c r="M24" s="359"/>
      <c r="N24" s="360"/>
      <c r="O24" s="360"/>
    </row>
    <row r="25" spans="1:15" s="361" customFormat="1" ht="25.5">
      <c r="A25" s="114"/>
      <c r="B25" s="115"/>
      <c r="C25" s="115"/>
      <c r="D25" s="146" t="s">
        <v>230</v>
      </c>
      <c r="E25" s="144">
        <f>SUM(E26)</f>
        <v>500</v>
      </c>
      <c r="F25" s="358"/>
      <c r="G25" s="78"/>
      <c r="H25" s="131"/>
      <c r="I25" s="79"/>
      <c r="J25" s="359"/>
      <c r="K25" s="359"/>
      <c r="L25" s="359"/>
      <c r="M25" s="359"/>
      <c r="N25" s="360"/>
      <c r="O25" s="360"/>
    </row>
    <row r="26" spans="1:9" ht="12.75">
      <c r="A26" s="92"/>
      <c r="B26" s="93"/>
      <c r="C26" s="93"/>
      <c r="D26" s="150" t="s">
        <v>122</v>
      </c>
      <c r="E26" s="153">
        <v>500</v>
      </c>
      <c r="F26" s="239"/>
      <c r="G26" s="256"/>
      <c r="H26" s="64"/>
      <c r="I26" s="66"/>
    </row>
    <row r="27" spans="1:9" ht="12.75">
      <c r="A27" s="92"/>
      <c r="B27" s="93"/>
      <c r="C27" s="93"/>
      <c r="D27" s="102"/>
      <c r="E27" s="103"/>
      <c r="F27" s="170"/>
      <c r="G27" s="45"/>
      <c r="H27" s="64"/>
      <c r="I27" s="66"/>
    </row>
    <row r="28" spans="1:17" s="21" customFormat="1" ht="12.75">
      <c r="A28" s="133" t="s">
        <v>102</v>
      </c>
      <c r="B28" s="134">
        <v>600</v>
      </c>
      <c r="C28" s="134"/>
      <c r="D28" s="135" t="s">
        <v>29</v>
      </c>
      <c r="E28" s="136">
        <f>SUM(E30,E38,E45,E50,)</f>
        <v>3602467</v>
      </c>
      <c r="F28" s="171"/>
      <c r="G28" s="76"/>
      <c r="H28" s="64"/>
      <c r="I28" s="66"/>
      <c r="J28" s="4"/>
      <c r="K28" s="4"/>
      <c r="L28" s="4"/>
      <c r="M28" s="4"/>
      <c r="N28" s="2"/>
      <c r="O28" s="2"/>
      <c r="P28" s="5"/>
      <c r="Q28" s="5"/>
    </row>
    <row r="29" spans="1:9" ht="12.75">
      <c r="A29" s="106"/>
      <c r="B29" s="107"/>
      <c r="C29" s="107"/>
      <c r="D29" s="108"/>
      <c r="E29" s="109"/>
      <c r="F29" s="171"/>
      <c r="G29" s="45"/>
      <c r="H29" s="64"/>
      <c r="I29" s="66"/>
    </row>
    <row r="30" spans="1:15" s="299" customFormat="1" ht="12.75">
      <c r="A30" s="138"/>
      <c r="B30" s="282"/>
      <c r="C30" s="282" t="s">
        <v>75</v>
      </c>
      <c r="D30" s="283" t="s">
        <v>76</v>
      </c>
      <c r="E30" s="284">
        <f>E31</f>
        <v>162000</v>
      </c>
      <c r="F30" s="285"/>
      <c r="G30" s="286"/>
      <c r="H30" s="287"/>
      <c r="I30" s="288"/>
      <c r="J30" s="297"/>
      <c r="K30" s="297"/>
      <c r="L30" s="297"/>
      <c r="M30" s="297"/>
      <c r="N30" s="298"/>
      <c r="O30" s="298"/>
    </row>
    <row r="31" spans="1:15" s="50" customFormat="1" ht="12.75">
      <c r="A31" s="110"/>
      <c r="B31" s="111"/>
      <c r="C31" s="111"/>
      <c r="D31" s="225" t="s">
        <v>185</v>
      </c>
      <c r="E31" s="91">
        <f>SUM(E32,E34)</f>
        <v>162000</v>
      </c>
      <c r="F31" s="166"/>
      <c r="G31" s="69"/>
      <c r="H31" s="70"/>
      <c r="I31" s="71"/>
      <c r="J31" s="48"/>
      <c r="K31" s="48"/>
      <c r="L31" s="48"/>
      <c r="M31" s="48"/>
      <c r="N31" s="49"/>
      <c r="O31" s="49"/>
    </row>
    <row r="32" spans="1:15" s="20" customFormat="1" ht="12.75">
      <c r="A32" s="142"/>
      <c r="B32" s="193"/>
      <c r="C32" s="193"/>
      <c r="D32" s="145" t="s">
        <v>229</v>
      </c>
      <c r="E32" s="144">
        <f>SUM(E33)</f>
        <v>160000</v>
      </c>
      <c r="F32" s="187"/>
      <c r="G32" s="83"/>
      <c r="H32" s="131"/>
      <c r="I32" s="79"/>
      <c r="J32" s="18"/>
      <c r="K32" s="18"/>
      <c r="L32" s="18"/>
      <c r="M32" s="18"/>
      <c r="N32" s="19"/>
      <c r="O32" s="19"/>
    </row>
    <row r="33" spans="1:15" s="20" customFormat="1" ht="25.5">
      <c r="A33" s="142"/>
      <c r="B33" s="193"/>
      <c r="C33" s="193"/>
      <c r="D33" s="145" t="s">
        <v>123</v>
      </c>
      <c r="E33" s="144">
        <v>160000</v>
      </c>
      <c r="F33" s="253"/>
      <c r="G33" s="362"/>
      <c r="H33" s="131"/>
      <c r="I33" s="79"/>
      <c r="J33" s="18"/>
      <c r="K33" s="18"/>
      <c r="L33" s="18"/>
      <c r="M33" s="18"/>
      <c r="N33" s="19"/>
      <c r="O33" s="19"/>
    </row>
    <row r="34" spans="1:15" s="20" customFormat="1" ht="12.75">
      <c r="A34" s="142"/>
      <c r="B34" s="193"/>
      <c r="C34" s="193"/>
      <c r="D34" s="146" t="s">
        <v>133</v>
      </c>
      <c r="E34" s="144">
        <f>SUM(E35)</f>
        <v>2000</v>
      </c>
      <c r="F34" s="358"/>
      <c r="G34" s="362"/>
      <c r="H34" s="131"/>
      <c r="I34" s="79"/>
      <c r="J34" s="18"/>
      <c r="K34" s="18"/>
      <c r="L34" s="18"/>
      <c r="M34" s="18"/>
      <c r="N34" s="19"/>
      <c r="O34" s="19"/>
    </row>
    <row r="35" spans="1:15" s="20" customFormat="1" ht="25.5">
      <c r="A35" s="142"/>
      <c r="B35" s="193"/>
      <c r="C35" s="193"/>
      <c r="D35" s="146" t="s">
        <v>231</v>
      </c>
      <c r="E35" s="144">
        <f>SUM(E36)</f>
        <v>2000</v>
      </c>
      <c r="F35" s="358"/>
      <c r="G35" s="362"/>
      <c r="H35" s="131"/>
      <c r="I35" s="79"/>
      <c r="J35" s="18"/>
      <c r="K35" s="18"/>
      <c r="L35" s="18"/>
      <c r="M35" s="18"/>
      <c r="N35" s="19"/>
      <c r="O35" s="19"/>
    </row>
    <row r="36" spans="1:9" ht="12.75">
      <c r="A36" s="106"/>
      <c r="B36" s="107"/>
      <c r="C36" s="107"/>
      <c r="D36" s="154" t="s">
        <v>124</v>
      </c>
      <c r="E36" s="152">
        <v>2000</v>
      </c>
      <c r="F36" s="239"/>
      <c r="G36" s="41"/>
      <c r="H36" s="64"/>
      <c r="I36" s="66"/>
    </row>
    <row r="37" spans="1:9" ht="12.75">
      <c r="A37" s="92"/>
      <c r="B37" s="93"/>
      <c r="C37" s="93"/>
      <c r="D37" s="102"/>
      <c r="E37" s="103"/>
      <c r="F37" s="170"/>
      <c r="G37" s="45"/>
      <c r="H37" s="64"/>
      <c r="I37" s="66"/>
    </row>
    <row r="38" spans="1:15" s="299" customFormat="1" ht="12.75">
      <c r="A38" s="307"/>
      <c r="B38" s="308"/>
      <c r="C38" s="308" t="s">
        <v>77</v>
      </c>
      <c r="D38" s="309" t="s">
        <v>78</v>
      </c>
      <c r="E38" s="310">
        <f>SUM(E39)</f>
        <v>909</v>
      </c>
      <c r="F38" s="311"/>
      <c r="G38" s="312"/>
      <c r="H38" s="287"/>
      <c r="I38" s="296"/>
      <c r="J38" s="297"/>
      <c r="K38" s="297"/>
      <c r="L38" s="297"/>
      <c r="M38" s="297"/>
      <c r="N38" s="298"/>
      <c r="O38" s="298"/>
    </row>
    <row r="39" spans="1:15" s="50" customFormat="1" ht="12.75">
      <c r="A39" s="104"/>
      <c r="B39" s="105"/>
      <c r="C39" s="105"/>
      <c r="D39" s="275" t="s">
        <v>28</v>
      </c>
      <c r="E39" s="143">
        <f>SUM(E40)</f>
        <v>909</v>
      </c>
      <c r="F39" s="169"/>
      <c r="G39" s="75"/>
      <c r="H39" s="70"/>
      <c r="I39" s="71"/>
      <c r="J39" s="48"/>
      <c r="K39" s="48"/>
      <c r="L39" s="48"/>
      <c r="M39" s="48"/>
      <c r="N39" s="49"/>
      <c r="O39" s="49"/>
    </row>
    <row r="40" spans="1:15" s="20" customFormat="1" ht="12.75">
      <c r="A40" s="114"/>
      <c r="B40" s="115"/>
      <c r="C40" s="115"/>
      <c r="D40" s="146" t="s">
        <v>132</v>
      </c>
      <c r="E40" s="162">
        <f>SUM(E41)</f>
        <v>909</v>
      </c>
      <c r="F40" s="358"/>
      <c r="G40" s="78"/>
      <c r="H40" s="131"/>
      <c r="I40" s="79"/>
      <c r="J40" s="18"/>
      <c r="K40" s="18"/>
      <c r="L40" s="18"/>
      <c r="M40" s="18"/>
      <c r="N40" s="19"/>
      <c r="O40" s="19"/>
    </row>
    <row r="41" spans="1:15" s="20" customFormat="1" ht="25.5">
      <c r="A41" s="114"/>
      <c r="B41" s="115"/>
      <c r="C41" s="115"/>
      <c r="D41" s="146" t="s">
        <v>230</v>
      </c>
      <c r="E41" s="162">
        <f>SUM(E42)</f>
        <v>909</v>
      </c>
      <c r="F41" s="358"/>
      <c r="G41" s="78"/>
      <c r="H41" s="131"/>
      <c r="I41" s="79"/>
      <c r="J41" s="18"/>
      <c r="K41" s="18"/>
      <c r="L41" s="18"/>
      <c r="M41" s="18"/>
      <c r="N41" s="19"/>
      <c r="O41" s="19"/>
    </row>
    <row r="42" spans="1:9" ht="12.75">
      <c r="A42" s="92"/>
      <c r="B42" s="93"/>
      <c r="C42" s="93"/>
      <c r="D42" s="150" t="s">
        <v>134</v>
      </c>
      <c r="E42" s="153">
        <v>909</v>
      </c>
      <c r="F42" s="239"/>
      <c r="G42" s="41"/>
      <c r="H42" s="64"/>
      <c r="I42" s="66"/>
    </row>
    <row r="43" spans="1:9" ht="12.75">
      <c r="A43" s="92"/>
      <c r="B43" s="93"/>
      <c r="C43" s="93"/>
      <c r="D43" s="102"/>
      <c r="E43" s="103"/>
      <c r="F43" s="89"/>
      <c r="G43" s="41"/>
      <c r="H43" s="64"/>
      <c r="I43" s="66"/>
    </row>
    <row r="44" spans="1:9" ht="12.75">
      <c r="A44" s="92"/>
      <c r="B44" s="93"/>
      <c r="C44" s="93"/>
      <c r="D44" s="102"/>
      <c r="E44" s="103"/>
      <c r="F44" s="89"/>
      <c r="G44" s="41"/>
      <c r="H44" s="64"/>
      <c r="I44" s="66"/>
    </row>
    <row r="45" spans="1:17" s="319" customFormat="1" ht="12.75">
      <c r="A45" s="307"/>
      <c r="B45" s="308"/>
      <c r="C45" s="308" t="s">
        <v>199</v>
      </c>
      <c r="D45" s="309" t="s">
        <v>200</v>
      </c>
      <c r="E45" s="310">
        <f>SUM(E46)</f>
        <v>100000</v>
      </c>
      <c r="F45" s="313"/>
      <c r="G45" s="314"/>
      <c r="H45" s="295"/>
      <c r="I45" s="315"/>
      <c r="J45" s="316"/>
      <c r="K45" s="316"/>
      <c r="L45" s="316"/>
      <c r="M45" s="316"/>
      <c r="N45" s="317"/>
      <c r="O45" s="317"/>
      <c r="P45" s="318"/>
      <c r="Q45" s="318"/>
    </row>
    <row r="46" spans="1:15" s="50" customFormat="1" ht="12.75">
      <c r="A46" s="104"/>
      <c r="B46" s="105"/>
      <c r="C46" s="105"/>
      <c r="D46" s="275" t="s">
        <v>28</v>
      </c>
      <c r="E46" s="143">
        <f>SUM(E47)</f>
        <v>100000</v>
      </c>
      <c r="F46" s="169"/>
      <c r="G46" s="74"/>
      <c r="H46" s="70"/>
      <c r="I46" s="71"/>
      <c r="J46" s="48"/>
      <c r="K46" s="48"/>
      <c r="L46" s="48"/>
      <c r="M46" s="48"/>
      <c r="N46" s="49"/>
      <c r="O46" s="49"/>
    </row>
    <row r="47" spans="1:15" s="20" customFormat="1" ht="12.75">
      <c r="A47" s="114"/>
      <c r="B47" s="115"/>
      <c r="C47" s="115"/>
      <c r="D47" s="146" t="s">
        <v>229</v>
      </c>
      <c r="E47" s="147">
        <f>SUM(E48)</f>
        <v>100000</v>
      </c>
      <c r="F47" s="358"/>
      <c r="G47" s="362"/>
      <c r="H47" s="131"/>
      <c r="I47" s="79"/>
      <c r="J47" s="18"/>
      <c r="K47" s="18"/>
      <c r="L47" s="18"/>
      <c r="M47" s="18"/>
      <c r="N47" s="19"/>
      <c r="O47" s="19"/>
    </row>
    <row r="48" spans="1:9" ht="51">
      <c r="A48" s="92"/>
      <c r="B48" s="93"/>
      <c r="C48" s="93"/>
      <c r="D48" s="150" t="s">
        <v>245</v>
      </c>
      <c r="E48" s="147">
        <v>100000</v>
      </c>
      <c r="F48" s="238"/>
      <c r="G48" s="41"/>
      <c r="H48" s="64"/>
      <c r="I48" s="66"/>
    </row>
    <row r="49" spans="1:9" ht="12.75">
      <c r="A49" s="92"/>
      <c r="B49" s="93"/>
      <c r="C49" s="93"/>
      <c r="D49" s="102"/>
      <c r="E49" s="103"/>
      <c r="F49" s="89"/>
      <c r="G49" s="41"/>
      <c r="H49" s="64"/>
      <c r="I49" s="66"/>
    </row>
    <row r="50" spans="1:15" s="291" customFormat="1" ht="12.75">
      <c r="A50" s="138"/>
      <c r="B50" s="282"/>
      <c r="C50" s="282">
        <v>60016</v>
      </c>
      <c r="D50" s="283" t="s">
        <v>30</v>
      </c>
      <c r="E50" s="284">
        <f>E51+E62</f>
        <v>3339558</v>
      </c>
      <c r="F50" s="285"/>
      <c r="G50" s="286"/>
      <c r="H50" s="287"/>
      <c r="I50" s="288"/>
      <c r="J50" s="289"/>
      <c r="K50" s="289"/>
      <c r="L50" s="289"/>
      <c r="M50" s="289"/>
      <c r="N50" s="290"/>
      <c r="O50" s="290"/>
    </row>
    <row r="51" spans="1:15" s="50" customFormat="1" ht="12.75">
      <c r="A51" s="104"/>
      <c r="B51" s="105"/>
      <c r="C51" s="105"/>
      <c r="D51" s="275" t="s">
        <v>28</v>
      </c>
      <c r="E51" s="143">
        <f>SUM(E52)</f>
        <v>653000</v>
      </c>
      <c r="F51" s="173"/>
      <c r="G51" s="69"/>
      <c r="H51" s="70"/>
      <c r="I51" s="71"/>
      <c r="J51" s="48"/>
      <c r="K51" s="48"/>
      <c r="L51" s="48"/>
      <c r="M51" s="48"/>
      <c r="N51" s="49"/>
      <c r="O51" s="49"/>
    </row>
    <row r="52" spans="1:15" s="20" customFormat="1" ht="12.75">
      <c r="A52" s="114"/>
      <c r="B52" s="115"/>
      <c r="C52" s="115"/>
      <c r="D52" s="146" t="s">
        <v>132</v>
      </c>
      <c r="E52" s="147">
        <f>SUM(E53)</f>
        <v>653000</v>
      </c>
      <c r="F52" s="363"/>
      <c r="G52" s="83"/>
      <c r="H52" s="131"/>
      <c r="I52" s="79"/>
      <c r="J52" s="18"/>
      <c r="K52" s="18"/>
      <c r="L52" s="18"/>
      <c r="M52" s="18"/>
      <c r="N52" s="19"/>
      <c r="O52" s="19"/>
    </row>
    <row r="53" spans="1:15" s="20" customFormat="1" ht="25.5">
      <c r="A53" s="114"/>
      <c r="B53" s="115"/>
      <c r="C53" s="115"/>
      <c r="D53" s="146" t="s">
        <v>230</v>
      </c>
      <c r="E53" s="147">
        <f>SUM(E54:E60)</f>
        <v>653000</v>
      </c>
      <c r="F53" s="363"/>
      <c r="G53" s="83"/>
      <c r="H53" s="131"/>
      <c r="I53" s="79"/>
      <c r="J53" s="18"/>
      <c r="K53" s="18"/>
      <c r="L53" s="18"/>
      <c r="M53" s="18"/>
      <c r="N53" s="19"/>
      <c r="O53" s="19"/>
    </row>
    <row r="54" spans="1:9" ht="12.75">
      <c r="A54" s="92"/>
      <c r="B54" s="93"/>
      <c r="C54" s="93"/>
      <c r="D54" s="150" t="s">
        <v>125</v>
      </c>
      <c r="E54" s="153">
        <v>350000</v>
      </c>
      <c r="F54" s="239"/>
      <c r="G54" s="45"/>
      <c r="H54" s="64"/>
      <c r="I54" s="66"/>
    </row>
    <row r="55" spans="1:9" ht="37.5" customHeight="1">
      <c r="A55" s="92"/>
      <c r="B55" s="93"/>
      <c r="C55" s="93"/>
      <c r="D55" s="150" t="s">
        <v>186</v>
      </c>
      <c r="E55" s="153">
        <v>15000</v>
      </c>
      <c r="F55" s="239"/>
      <c r="G55" s="45"/>
      <c r="H55" s="64"/>
      <c r="I55" s="66"/>
    </row>
    <row r="56" spans="1:9" ht="37.5" customHeight="1">
      <c r="A56" s="92"/>
      <c r="B56" s="93"/>
      <c r="C56" s="93"/>
      <c r="D56" s="150" t="s">
        <v>126</v>
      </c>
      <c r="E56" s="153">
        <v>3000</v>
      </c>
      <c r="F56" s="239"/>
      <c r="G56" s="45"/>
      <c r="H56" s="64"/>
      <c r="I56" s="66"/>
    </row>
    <row r="57" spans="1:9" ht="38.25">
      <c r="A57" s="92"/>
      <c r="B57" s="93"/>
      <c r="C57" s="93"/>
      <c r="D57" s="150" t="s">
        <v>187</v>
      </c>
      <c r="E57" s="153">
        <v>40000</v>
      </c>
      <c r="F57" s="89"/>
      <c r="G57" s="45"/>
      <c r="H57" s="64"/>
      <c r="I57" s="66"/>
    </row>
    <row r="58" spans="1:9" ht="38.25">
      <c r="A58" s="92"/>
      <c r="B58" s="93"/>
      <c r="C58" s="93"/>
      <c r="D58" s="150" t="s">
        <v>188</v>
      </c>
      <c r="E58" s="153">
        <v>130000</v>
      </c>
      <c r="F58" s="89"/>
      <c r="G58" s="45"/>
      <c r="H58" s="64"/>
      <c r="I58" s="66"/>
    </row>
    <row r="59" spans="1:9" ht="38.25">
      <c r="A59" s="92"/>
      <c r="B59" s="93"/>
      <c r="C59" s="93"/>
      <c r="D59" s="150" t="s">
        <v>203</v>
      </c>
      <c r="E59" s="153">
        <v>50000</v>
      </c>
      <c r="F59" s="89"/>
      <c r="G59" s="45"/>
      <c r="H59" s="64"/>
      <c r="I59" s="66"/>
    </row>
    <row r="60" spans="1:9" ht="35.25" customHeight="1">
      <c r="A60" s="92"/>
      <c r="B60" s="93"/>
      <c r="C60" s="93"/>
      <c r="D60" s="150" t="s">
        <v>258</v>
      </c>
      <c r="E60" s="153">
        <v>65000</v>
      </c>
      <c r="F60" s="89"/>
      <c r="G60" s="45"/>
      <c r="H60" s="64"/>
      <c r="I60" s="66"/>
    </row>
    <row r="61" spans="1:9" ht="12.75">
      <c r="A61" s="92"/>
      <c r="B61" s="93"/>
      <c r="C61" s="93"/>
      <c r="D61" s="102"/>
      <c r="E61" s="103"/>
      <c r="F61" s="89"/>
      <c r="G61" s="45"/>
      <c r="H61" s="64"/>
      <c r="I61" s="66"/>
    </row>
    <row r="62" spans="1:15" s="129" customFormat="1" ht="12.75">
      <c r="A62" s="123"/>
      <c r="B62" s="124"/>
      <c r="C62" s="124"/>
      <c r="D62" s="276" t="s">
        <v>42</v>
      </c>
      <c r="E62" s="156">
        <f>SUM(E63)</f>
        <v>2686558</v>
      </c>
      <c r="F62" s="172"/>
      <c r="G62" s="130"/>
      <c r="H62" s="125"/>
      <c r="I62" s="126"/>
      <c r="J62" s="127"/>
      <c r="K62" s="127"/>
      <c r="L62" s="127"/>
      <c r="M62" s="127"/>
      <c r="N62" s="128"/>
      <c r="O62" s="128"/>
    </row>
    <row r="63" spans="1:15" s="20" customFormat="1" ht="12.75">
      <c r="A63" s="114"/>
      <c r="B63" s="115"/>
      <c r="C63" s="115"/>
      <c r="D63" s="146" t="s">
        <v>236</v>
      </c>
      <c r="E63" s="162">
        <f>SUM(E64,E66)</f>
        <v>2686558</v>
      </c>
      <c r="F63" s="358"/>
      <c r="G63" s="83"/>
      <c r="H63" s="131"/>
      <c r="I63" s="79"/>
      <c r="J63" s="18"/>
      <c r="K63" s="18"/>
      <c r="L63" s="18"/>
      <c r="M63" s="18"/>
      <c r="N63" s="19"/>
      <c r="O63" s="19"/>
    </row>
    <row r="64" spans="1:15" s="20" customFormat="1" ht="63.75">
      <c r="A64" s="114"/>
      <c r="B64" s="115"/>
      <c r="C64" s="115"/>
      <c r="D64" s="146" t="s">
        <v>251</v>
      </c>
      <c r="E64" s="162">
        <f>SUM(E65)</f>
        <v>2551558</v>
      </c>
      <c r="F64" s="358"/>
      <c r="G64" s="83"/>
      <c r="H64" s="131"/>
      <c r="I64" s="79"/>
      <c r="J64" s="18"/>
      <c r="K64" s="18"/>
      <c r="L64" s="18"/>
      <c r="M64" s="18"/>
      <c r="N64" s="19"/>
      <c r="O64" s="19"/>
    </row>
    <row r="65" spans="1:15" s="20" customFormat="1" ht="38.25">
      <c r="A65" s="114"/>
      <c r="B65" s="115"/>
      <c r="C65" s="115"/>
      <c r="D65" s="146" t="s">
        <v>178</v>
      </c>
      <c r="E65" s="162">
        <v>2551558</v>
      </c>
      <c r="F65" s="253"/>
      <c r="G65" s="83"/>
      <c r="H65" s="131"/>
      <c r="I65" s="79"/>
      <c r="J65" s="18"/>
      <c r="K65" s="18"/>
      <c r="L65" s="18"/>
      <c r="M65" s="18"/>
      <c r="N65" s="19"/>
      <c r="O65" s="19"/>
    </row>
    <row r="66" spans="1:15" s="20" customFormat="1" ht="12.75">
      <c r="A66" s="114"/>
      <c r="B66" s="115"/>
      <c r="C66" s="115"/>
      <c r="D66" s="146" t="s">
        <v>250</v>
      </c>
      <c r="E66" s="147">
        <f>SUM(E67:E69)</f>
        <v>135000</v>
      </c>
      <c r="F66" s="358"/>
      <c r="G66" s="83"/>
      <c r="H66" s="131"/>
      <c r="I66" s="79"/>
      <c r="J66" s="18"/>
      <c r="K66" s="18"/>
      <c r="L66" s="18"/>
      <c r="M66" s="18"/>
      <c r="N66" s="19"/>
      <c r="O66" s="19"/>
    </row>
    <row r="67" spans="1:9" ht="38.25">
      <c r="A67" s="92"/>
      <c r="B67" s="93"/>
      <c r="C67" s="93"/>
      <c r="D67" s="150" t="s">
        <v>252</v>
      </c>
      <c r="E67" s="153">
        <v>25000</v>
      </c>
      <c r="F67" s="89"/>
      <c r="G67" s="45"/>
      <c r="H67" s="64"/>
      <c r="I67" s="66"/>
    </row>
    <row r="68" spans="1:9" ht="25.5">
      <c r="A68" s="92"/>
      <c r="B68" s="93"/>
      <c r="C68" s="93"/>
      <c r="D68" s="150" t="s">
        <v>253</v>
      </c>
      <c r="E68" s="153">
        <v>10000</v>
      </c>
      <c r="F68" s="89"/>
      <c r="G68" s="45"/>
      <c r="H68" s="64"/>
      <c r="I68" s="66"/>
    </row>
    <row r="69" spans="1:9" ht="33.75" customHeight="1">
      <c r="A69" s="92"/>
      <c r="B69" s="93"/>
      <c r="C69" s="93"/>
      <c r="D69" s="150" t="s">
        <v>254</v>
      </c>
      <c r="E69" s="153">
        <v>100000</v>
      </c>
      <c r="F69" s="89"/>
      <c r="G69" s="45"/>
      <c r="H69" s="64"/>
      <c r="I69" s="66"/>
    </row>
    <row r="70" spans="1:9" ht="12.75">
      <c r="A70" s="92"/>
      <c r="B70" s="93"/>
      <c r="C70" s="93"/>
      <c r="D70" s="150"/>
      <c r="E70" s="153"/>
      <c r="F70" s="89"/>
      <c r="G70" s="45"/>
      <c r="H70" s="64"/>
      <c r="I70" s="66"/>
    </row>
    <row r="71" spans="1:9" ht="12.75">
      <c r="A71" s="92"/>
      <c r="B71" s="93"/>
      <c r="C71" s="93"/>
      <c r="D71" s="102"/>
      <c r="E71" s="103"/>
      <c r="F71" s="170"/>
      <c r="G71" s="45"/>
      <c r="H71" s="64"/>
      <c r="I71" s="66"/>
    </row>
    <row r="72" spans="1:17" s="21" customFormat="1" ht="12.75">
      <c r="A72" s="133" t="s">
        <v>7</v>
      </c>
      <c r="B72" s="134">
        <v>700</v>
      </c>
      <c r="C72" s="134"/>
      <c r="D72" s="135" t="s">
        <v>6</v>
      </c>
      <c r="E72" s="136">
        <f>SUM(E74,E89)</f>
        <v>728990</v>
      </c>
      <c r="F72" s="171"/>
      <c r="G72" s="76"/>
      <c r="H72" s="64"/>
      <c r="I72" s="66"/>
      <c r="J72" s="4"/>
      <c r="K72" s="4"/>
      <c r="L72" s="4"/>
      <c r="M72" s="4"/>
      <c r="N72" s="2"/>
      <c r="O72" s="2"/>
      <c r="P72" s="5"/>
      <c r="Q72" s="5"/>
    </row>
    <row r="73" spans="1:9" ht="12.75">
      <c r="A73" s="92"/>
      <c r="B73" s="93"/>
      <c r="C73" s="93"/>
      <c r="D73" s="102"/>
      <c r="E73" s="103"/>
      <c r="F73" s="170"/>
      <c r="G73" s="45"/>
      <c r="H73" s="64"/>
      <c r="I73" s="66"/>
    </row>
    <row r="74" spans="1:15" s="291" customFormat="1" ht="12.75">
      <c r="A74" s="138"/>
      <c r="B74" s="282"/>
      <c r="C74" s="282">
        <v>70005</v>
      </c>
      <c r="D74" s="283" t="s">
        <v>49</v>
      </c>
      <c r="E74" s="284">
        <f>SUM(E75,E85)</f>
        <v>378990</v>
      </c>
      <c r="F74" s="285"/>
      <c r="G74" s="286"/>
      <c r="H74" s="287"/>
      <c r="I74" s="288"/>
      <c r="J74" s="289"/>
      <c r="K74" s="289"/>
      <c r="L74" s="289"/>
      <c r="M74" s="289"/>
      <c r="N74" s="290"/>
      <c r="O74" s="290"/>
    </row>
    <row r="75" spans="1:15" s="50" customFormat="1" ht="12.75">
      <c r="A75" s="104"/>
      <c r="B75" s="101"/>
      <c r="C75" s="101"/>
      <c r="D75" s="47" t="s">
        <v>28</v>
      </c>
      <c r="E75" s="157">
        <f>SUM(E76)</f>
        <v>298990</v>
      </c>
      <c r="F75" s="174"/>
      <c r="G75" s="69"/>
      <c r="H75" s="70"/>
      <c r="I75" s="71"/>
      <c r="J75" s="48"/>
      <c r="K75" s="48"/>
      <c r="L75" s="48"/>
      <c r="M75" s="48"/>
      <c r="N75" s="49"/>
      <c r="O75" s="49"/>
    </row>
    <row r="76" spans="1:15" s="20" customFormat="1" ht="12.75">
      <c r="A76" s="114"/>
      <c r="B76" s="118"/>
      <c r="C76" s="118"/>
      <c r="D76" s="146" t="s">
        <v>132</v>
      </c>
      <c r="E76" s="364">
        <f>SUM(E77:E78)</f>
        <v>298990</v>
      </c>
      <c r="F76" s="365"/>
      <c r="G76" s="83"/>
      <c r="H76" s="131"/>
      <c r="I76" s="79"/>
      <c r="J76" s="18"/>
      <c r="K76" s="18"/>
      <c r="L76" s="18"/>
      <c r="M76" s="18"/>
      <c r="N76" s="19"/>
      <c r="O76" s="19"/>
    </row>
    <row r="77" spans="1:15" s="20" customFormat="1" ht="12.75">
      <c r="A77" s="114"/>
      <c r="B77" s="118"/>
      <c r="C77" s="118"/>
      <c r="D77" s="145" t="s">
        <v>135</v>
      </c>
      <c r="E77" s="364">
        <v>5000</v>
      </c>
      <c r="F77" s="366"/>
      <c r="G77" s="78"/>
      <c r="H77" s="131"/>
      <c r="I77" s="79"/>
      <c r="J77" s="18"/>
      <c r="K77" s="18"/>
      <c r="L77" s="18"/>
      <c r="M77" s="18"/>
      <c r="N77" s="19"/>
      <c r="O77" s="19"/>
    </row>
    <row r="78" spans="1:15" s="20" customFormat="1" ht="25.5">
      <c r="A78" s="114"/>
      <c r="B78" s="118"/>
      <c r="C78" s="118"/>
      <c r="D78" s="146" t="s">
        <v>232</v>
      </c>
      <c r="E78" s="364">
        <f>SUM(E79:E83)</f>
        <v>293990</v>
      </c>
      <c r="F78" s="367"/>
      <c r="G78" s="78"/>
      <c r="H78" s="131"/>
      <c r="I78" s="79"/>
      <c r="J78" s="18"/>
      <c r="K78" s="18"/>
      <c r="L78" s="18"/>
      <c r="M78" s="18"/>
      <c r="N78" s="19"/>
      <c r="O78" s="19"/>
    </row>
    <row r="79" spans="1:9" ht="12.75">
      <c r="A79" s="92"/>
      <c r="B79" s="93"/>
      <c r="C79" s="93"/>
      <c r="D79" s="150" t="s">
        <v>127</v>
      </c>
      <c r="E79" s="153">
        <v>4000</v>
      </c>
      <c r="F79" s="239"/>
      <c r="G79" s="41"/>
      <c r="H79" s="64"/>
      <c r="I79" s="66"/>
    </row>
    <row r="80" spans="1:9" ht="25.5">
      <c r="A80" s="92"/>
      <c r="B80" s="93"/>
      <c r="C80" s="93"/>
      <c r="D80" s="150" t="s">
        <v>128</v>
      </c>
      <c r="E80" s="153">
        <v>81500</v>
      </c>
      <c r="F80" s="239"/>
      <c r="G80" s="41"/>
      <c r="H80" s="64"/>
      <c r="I80" s="66"/>
    </row>
    <row r="81" spans="1:9" ht="12.75">
      <c r="A81" s="92"/>
      <c r="B81" s="93"/>
      <c r="C81" s="93"/>
      <c r="D81" s="150" t="s">
        <v>129</v>
      </c>
      <c r="E81" s="153">
        <v>106300</v>
      </c>
      <c r="F81" s="239"/>
      <c r="G81" s="41"/>
      <c r="H81" s="64"/>
      <c r="I81" s="66"/>
    </row>
    <row r="82" spans="1:9" ht="25.5">
      <c r="A82" s="92"/>
      <c r="B82" s="93"/>
      <c r="C82" s="93"/>
      <c r="D82" s="150" t="s">
        <v>195</v>
      </c>
      <c r="E82" s="153">
        <v>5000</v>
      </c>
      <c r="F82" s="89"/>
      <c r="G82" s="41"/>
      <c r="H82" s="64"/>
      <c r="I82" s="66"/>
    </row>
    <row r="83" spans="1:9" ht="12.75">
      <c r="A83" s="92"/>
      <c r="B83" s="93"/>
      <c r="C83" s="93"/>
      <c r="D83" s="150" t="s">
        <v>196</v>
      </c>
      <c r="E83" s="153">
        <v>97190</v>
      </c>
      <c r="F83" s="239"/>
      <c r="G83" s="45"/>
      <c r="H83" s="64"/>
      <c r="I83" s="66"/>
    </row>
    <row r="84" spans="1:9" ht="12.75">
      <c r="A84" s="92"/>
      <c r="B84" s="93"/>
      <c r="C84" s="93"/>
      <c r="D84" s="102"/>
      <c r="E84" s="103"/>
      <c r="F84" s="170"/>
      <c r="G84" s="45"/>
      <c r="H84" s="64"/>
      <c r="I84" s="66"/>
    </row>
    <row r="85" spans="1:15" s="129" customFormat="1" ht="12.75">
      <c r="A85" s="123"/>
      <c r="B85" s="124"/>
      <c r="C85" s="124"/>
      <c r="D85" s="276" t="s">
        <v>42</v>
      </c>
      <c r="E85" s="156">
        <f>SUM(E86)</f>
        <v>80000</v>
      </c>
      <c r="F85" s="175"/>
      <c r="G85" s="130"/>
      <c r="H85" s="125"/>
      <c r="I85" s="126"/>
      <c r="J85" s="127"/>
      <c r="K85" s="127"/>
      <c r="L85" s="127"/>
      <c r="M85" s="127"/>
      <c r="N85" s="128"/>
      <c r="O85" s="128"/>
    </row>
    <row r="86" spans="1:15" s="20" customFormat="1" ht="12.75">
      <c r="A86" s="114"/>
      <c r="B86" s="115"/>
      <c r="C86" s="115"/>
      <c r="D86" s="146" t="s">
        <v>236</v>
      </c>
      <c r="E86" s="147">
        <f>SUM(E87)</f>
        <v>80000</v>
      </c>
      <c r="F86" s="363"/>
      <c r="G86" s="83"/>
      <c r="H86" s="131"/>
      <c r="I86" s="79"/>
      <c r="J86" s="18"/>
      <c r="K86" s="18"/>
      <c r="L86" s="18"/>
      <c r="M86" s="18"/>
      <c r="N86" s="19"/>
      <c r="O86" s="19"/>
    </row>
    <row r="87" spans="1:9" ht="12.75">
      <c r="A87" s="92"/>
      <c r="B87" s="93"/>
      <c r="C87" s="93"/>
      <c r="D87" s="150" t="s">
        <v>233</v>
      </c>
      <c r="E87" s="151">
        <v>80000</v>
      </c>
      <c r="F87" s="239"/>
      <c r="G87" s="73"/>
      <c r="H87" s="64"/>
      <c r="I87" s="66"/>
    </row>
    <row r="88" spans="1:9" ht="12.75">
      <c r="A88" s="92"/>
      <c r="B88" s="93"/>
      <c r="C88" s="93"/>
      <c r="D88" s="102"/>
      <c r="E88" s="103"/>
      <c r="F88" s="170"/>
      <c r="G88" s="45"/>
      <c r="H88" s="64"/>
      <c r="I88" s="66"/>
    </row>
    <row r="89" spans="1:15" s="291" customFormat="1" ht="12.75">
      <c r="A89" s="138"/>
      <c r="B89" s="282"/>
      <c r="C89" s="282">
        <v>70095</v>
      </c>
      <c r="D89" s="283" t="s">
        <v>26</v>
      </c>
      <c r="E89" s="284">
        <f>SUM(E90)</f>
        <v>350000</v>
      </c>
      <c r="F89" s="285"/>
      <c r="G89" s="286"/>
      <c r="H89" s="287"/>
      <c r="I89" s="288"/>
      <c r="J89" s="289"/>
      <c r="K89" s="289"/>
      <c r="L89" s="289"/>
      <c r="M89" s="289"/>
      <c r="N89" s="290"/>
      <c r="O89" s="290"/>
    </row>
    <row r="90" spans="1:15" s="50" customFormat="1" ht="12.75">
      <c r="A90" s="90"/>
      <c r="B90" s="46"/>
      <c r="C90" s="46"/>
      <c r="D90" s="47" t="s">
        <v>28</v>
      </c>
      <c r="E90" s="91">
        <f>SUM(E91)</f>
        <v>350000</v>
      </c>
      <c r="F90" s="173"/>
      <c r="G90" s="69"/>
      <c r="H90" s="70"/>
      <c r="I90" s="71"/>
      <c r="J90" s="48"/>
      <c r="K90" s="48"/>
      <c r="L90" s="48"/>
      <c r="M90" s="48"/>
      <c r="N90" s="49"/>
      <c r="O90" s="49"/>
    </row>
    <row r="91" spans="1:15" s="20" customFormat="1" ht="12.75">
      <c r="A91" s="114"/>
      <c r="B91" s="115"/>
      <c r="C91" s="118"/>
      <c r="D91" s="145" t="s">
        <v>229</v>
      </c>
      <c r="E91" s="144">
        <f>SUM(E92)</f>
        <v>350000</v>
      </c>
      <c r="F91" s="363"/>
      <c r="G91" s="83"/>
      <c r="H91" s="131"/>
      <c r="I91" s="79"/>
      <c r="J91" s="18"/>
      <c r="K91" s="18"/>
      <c r="L91" s="18"/>
      <c r="M91" s="18"/>
      <c r="N91" s="19"/>
      <c r="O91" s="19"/>
    </row>
    <row r="92" spans="1:9" ht="57" customHeight="1">
      <c r="A92" s="92"/>
      <c r="B92" s="93"/>
      <c r="C92" s="93"/>
      <c r="D92" s="150" t="s">
        <v>222</v>
      </c>
      <c r="E92" s="162">
        <v>350000</v>
      </c>
      <c r="F92" s="239"/>
      <c r="G92" s="41"/>
      <c r="H92" s="64"/>
      <c r="I92" s="66"/>
    </row>
    <row r="93" spans="1:9" ht="12.75">
      <c r="A93" s="92"/>
      <c r="B93" s="93"/>
      <c r="C93" s="93"/>
      <c r="D93" s="112"/>
      <c r="E93" s="103"/>
      <c r="F93" s="170"/>
      <c r="G93" s="45"/>
      <c r="H93" s="64"/>
      <c r="I93" s="66"/>
    </row>
    <row r="94" spans="1:17" s="33" customFormat="1" ht="12.75">
      <c r="A94" s="133" t="s">
        <v>9</v>
      </c>
      <c r="B94" s="134">
        <v>710</v>
      </c>
      <c r="C94" s="134"/>
      <c r="D94" s="135" t="s">
        <v>8</v>
      </c>
      <c r="E94" s="136">
        <f>SUM(E96,E102,E108)</f>
        <v>135600</v>
      </c>
      <c r="F94" s="176"/>
      <c r="G94" s="77"/>
      <c r="H94" s="64"/>
      <c r="I94" s="42"/>
      <c r="J94" s="30"/>
      <c r="K94" s="30"/>
      <c r="L94" s="30"/>
      <c r="M94" s="30"/>
      <c r="N94" s="31"/>
      <c r="O94" s="31"/>
      <c r="P94" s="32"/>
      <c r="Q94" s="32"/>
    </row>
    <row r="95" spans="1:9" ht="13.5" customHeight="1">
      <c r="A95" s="92"/>
      <c r="B95" s="93"/>
      <c r="C95" s="93"/>
      <c r="D95" s="102"/>
      <c r="E95" s="103"/>
      <c r="F95" s="170"/>
      <c r="G95" s="45"/>
      <c r="H95" s="64"/>
      <c r="I95" s="66"/>
    </row>
    <row r="96" spans="1:15" s="299" customFormat="1" ht="13.5" customHeight="1">
      <c r="A96" s="307"/>
      <c r="B96" s="308"/>
      <c r="C96" s="308" t="s">
        <v>0</v>
      </c>
      <c r="D96" s="309" t="s">
        <v>89</v>
      </c>
      <c r="E96" s="310">
        <f>E97</f>
        <v>100000</v>
      </c>
      <c r="F96" s="320"/>
      <c r="G96" s="294"/>
      <c r="H96" s="287"/>
      <c r="I96" s="296"/>
      <c r="J96" s="297"/>
      <c r="K96" s="297"/>
      <c r="L96" s="297"/>
      <c r="M96" s="297"/>
      <c r="N96" s="298"/>
      <c r="O96" s="298"/>
    </row>
    <row r="97" spans="1:15" s="50" customFormat="1" ht="13.5" customHeight="1">
      <c r="A97" s="207"/>
      <c r="B97" s="208"/>
      <c r="C97" s="208"/>
      <c r="D97" s="209" t="s">
        <v>24</v>
      </c>
      <c r="E97" s="191">
        <f>SUM(E98)</f>
        <v>100000</v>
      </c>
      <c r="F97" s="177"/>
      <c r="G97" s="69"/>
      <c r="H97" s="70"/>
      <c r="I97" s="71"/>
      <c r="J97" s="48"/>
      <c r="K97" s="48"/>
      <c r="L97" s="48"/>
      <c r="M97" s="48"/>
      <c r="N97" s="49"/>
      <c r="O97" s="49"/>
    </row>
    <row r="98" spans="1:15" s="20" customFormat="1" ht="13.5" customHeight="1">
      <c r="A98" s="368"/>
      <c r="B98" s="369"/>
      <c r="C98" s="369"/>
      <c r="D98" s="370" t="s">
        <v>132</v>
      </c>
      <c r="E98" s="147">
        <f>SUM(E99:E100)</f>
        <v>100000</v>
      </c>
      <c r="F98" s="371"/>
      <c r="G98" s="83"/>
      <c r="H98" s="131"/>
      <c r="I98" s="79"/>
      <c r="J98" s="18"/>
      <c r="K98" s="18"/>
      <c r="L98" s="18"/>
      <c r="M98" s="18"/>
      <c r="N98" s="19"/>
      <c r="O98" s="19"/>
    </row>
    <row r="99" spans="1:15" s="20" customFormat="1" ht="13.5" customHeight="1">
      <c r="A99" s="114"/>
      <c r="B99" s="115"/>
      <c r="C99" s="115"/>
      <c r="D99" s="145" t="s">
        <v>135</v>
      </c>
      <c r="E99" s="162">
        <v>10000</v>
      </c>
      <c r="F99" s="253"/>
      <c r="G99" s="78"/>
      <c r="H99" s="131"/>
      <c r="I99" s="79"/>
      <c r="J99" s="18"/>
      <c r="K99" s="18"/>
      <c r="L99" s="18"/>
      <c r="M99" s="18"/>
      <c r="N99" s="19"/>
      <c r="O99" s="19"/>
    </row>
    <row r="100" spans="1:15" s="20" customFormat="1" ht="25.5">
      <c r="A100" s="114"/>
      <c r="B100" s="115"/>
      <c r="C100" s="115"/>
      <c r="D100" s="146" t="s">
        <v>136</v>
      </c>
      <c r="E100" s="162">
        <v>90000</v>
      </c>
      <c r="F100" s="253"/>
      <c r="G100" s="362"/>
      <c r="H100" s="131"/>
      <c r="I100" s="79"/>
      <c r="J100" s="18"/>
      <c r="K100" s="18"/>
      <c r="L100" s="18"/>
      <c r="M100" s="18"/>
      <c r="N100" s="19"/>
      <c r="O100" s="19"/>
    </row>
    <row r="101" spans="1:9" ht="13.5" customHeight="1">
      <c r="A101" s="92"/>
      <c r="B101" s="93"/>
      <c r="C101" s="93"/>
      <c r="D101" s="102"/>
      <c r="E101" s="103"/>
      <c r="F101" s="178"/>
      <c r="G101" s="45"/>
      <c r="H101" s="64"/>
      <c r="I101" s="66"/>
    </row>
    <row r="102" spans="1:15" s="291" customFormat="1" ht="12.75">
      <c r="A102" s="138"/>
      <c r="B102" s="282"/>
      <c r="C102" s="282">
        <v>71014</v>
      </c>
      <c r="D102" s="283" t="s">
        <v>54</v>
      </c>
      <c r="E102" s="284">
        <f>SUM(E103)</f>
        <v>35000</v>
      </c>
      <c r="F102" s="285"/>
      <c r="G102" s="286"/>
      <c r="H102" s="287"/>
      <c r="I102" s="288"/>
      <c r="J102" s="289"/>
      <c r="K102" s="289"/>
      <c r="L102" s="289"/>
      <c r="M102" s="289"/>
      <c r="N102" s="290"/>
      <c r="O102" s="290"/>
    </row>
    <row r="103" spans="1:15" s="50" customFormat="1" ht="12.75">
      <c r="A103" s="90"/>
      <c r="B103" s="46"/>
      <c r="C103" s="46"/>
      <c r="D103" s="47" t="s">
        <v>28</v>
      </c>
      <c r="E103" s="91">
        <f>SUM(E104)</f>
        <v>35000</v>
      </c>
      <c r="F103" s="173"/>
      <c r="G103" s="69"/>
      <c r="H103" s="70"/>
      <c r="I103" s="71"/>
      <c r="J103" s="48"/>
      <c r="K103" s="48"/>
      <c r="L103" s="48"/>
      <c r="M103" s="48"/>
      <c r="N103" s="49"/>
      <c r="O103" s="49"/>
    </row>
    <row r="104" spans="1:15" s="20" customFormat="1" ht="12.75">
      <c r="A104" s="197"/>
      <c r="B104" s="198"/>
      <c r="C104" s="198"/>
      <c r="D104" s="145" t="s">
        <v>132</v>
      </c>
      <c r="E104" s="144">
        <f>SUM(E105:E106)</f>
        <v>35000</v>
      </c>
      <c r="F104" s="363"/>
      <c r="G104" s="83"/>
      <c r="H104" s="131"/>
      <c r="I104" s="79"/>
      <c r="J104" s="18"/>
      <c r="K104" s="18"/>
      <c r="L104" s="18"/>
      <c r="M104" s="18"/>
      <c r="N104" s="19"/>
      <c r="O104" s="19"/>
    </row>
    <row r="105" spans="1:15" s="20" customFormat="1" ht="12.75">
      <c r="A105" s="197"/>
      <c r="B105" s="198"/>
      <c r="C105" s="198"/>
      <c r="D105" s="145" t="s">
        <v>135</v>
      </c>
      <c r="E105" s="144">
        <v>20000</v>
      </c>
      <c r="F105" s="253"/>
      <c r="G105" s="78"/>
      <c r="H105" s="131"/>
      <c r="I105" s="79"/>
      <c r="J105" s="18"/>
      <c r="K105" s="18"/>
      <c r="L105" s="18"/>
      <c r="M105" s="18"/>
      <c r="N105" s="19"/>
      <c r="O105" s="19"/>
    </row>
    <row r="106" spans="1:15" s="20" customFormat="1" ht="25.5">
      <c r="A106" s="197"/>
      <c r="B106" s="198"/>
      <c r="C106" s="198"/>
      <c r="D106" s="145" t="s">
        <v>136</v>
      </c>
      <c r="E106" s="144">
        <v>15000</v>
      </c>
      <c r="F106" s="253"/>
      <c r="G106" s="78"/>
      <c r="H106" s="131"/>
      <c r="I106" s="79"/>
      <c r="J106" s="18"/>
      <c r="K106" s="18"/>
      <c r="L106" s="18"/>
      <c r="M106" s="18"/>
      <c r="N106" s="19"/>
      <c r="O106" s="19"/>
    </row>
    <row r="107" spans="1:9" ht="12.75">
      <c r="A107" s="96"/>
      <c r="B107" s="97"/>
      <c r="C107" s="97"/>
      <c r="D107" s="98"/>
      <c r="E107" s="99"/>
      <c r="F107" s="89"/>
      <c r="G107" s="73"/>
      <c r="H107" s="64"/>
      <c r="I107" s="66"/>
    </row>
    <row r="108" spans="1:15" s="299" customFormat="1" ht="12.75">
      <c r="A108" s="138"/>
      <c r="B108" s="282"/>
      <c r="C108" s="282" t="s">
        <v>114</v>
      </c>
      <c r="D108" s="283" t="s">
        <v>115</v>
      </c>
      <c r="E108" s="284">
        <f>E109</f>
        <v>600</v>
      </c>
      <c r="F108" s="311"/>
      <c r="G108" s="312"/>
      <c r="H108" s="287"/>
      <c r="I108" s="296"/>
      <c r="J108" s="297"/>
      <c r="K108" s="297"/>
      <c r="L108" s="297"/>
      <c r="M108" s="297"/>
      <c r="N108" s="298"/>
      <c r="O108" s="298"/>
    </row>
    <row r="109" spans="1:15" s="50" customFormat="1" ht="14.25" customHeight="1">
      <c r="A109" s="90"/>
      <c r="B109" s="46"/>
      <c r="C109" s="46"/>
      <c r="D109" s="47" t="s">
        <v>28</v>
      </c>
      <c r="E109" s="91">
        <f>SUM(E110)</f>
        <v>600</v>
      </c>
      <c r="F109" s="169"/>
      <c r="G109" s="75"/>
      <c r="H109" s="70"/>
      <c r="I109" s="71"/>
      <c r="J109" s="48"/>
      <c r="K109" s="48"/>
      <c r="L109" s="48"/>
      <c r="M109" s="48"/>
      <c r="N109" s="49"/>
      <c r="O109" s="49"/>
    </row>
    <row r="110" spans="1:15" s="20" customFormat="1" ht="12.75">
      <c r="A110" s="197"/>
      <c r="B110" s="198"/>
      <c r="C110" s="198"/>
      <c r="D110" s="145" t="s">
        <v>132</v>
      </c>
      <c r="E110" s="144">
        <f>SUM(E111)</f>
        <v>600</v>
      </c>
      <c r="F110" s="358"/>
      <c r="G110" s="78"/>
      <c r="H110" s="131"/>
      <c r="I110" s="79"/>
      <c r="J110" s="18"/>
      <c r="K110" s="18"/>
      <c r="L110" s="18"/>
      <c r="M110" s="18"/>
      <c r="N110" s="19"/>
      <c r="O110" s="19"/>
    </row>
    <row r="111" spans="1:15" s="20" customFormat="1" ht="25.5">
      <c r="A111" s="197"/>
      <c r="B111" s="198"/>
      <c r="C111" s="198"/>
      <c r="D111" s="145" t="s">
        <v>137</v>
      </c>
      <c r="E111" s="144">
        <v>600</v>
      </c>
      <c r="F111" s="253"/>
      <c r="G111" s="78"/>
      <c r="H111" s="131"/>
      <c r="I111" s="79"/>
      <c r="J111" s="18"/>
      <c r="K111" s="18"/>
      <c r="L111" s="18"/>
      <c r="M111" s="18"/>
      <c r="N111" s="19"/>
      <c r="O111" s="19"/>
    </row>
    <row r="112" spans="1:9" ht="12.75">
      <c r="A112" s="92"/>
      <c r="B112" s="93"/>
      <c r="C112" s="93"/>
      <c r="D112" s="102"/>
      <c r="E112" s="103"/>
      <c r="F112" s="170"/>
      <c r="G112" s="45"/>
      <c r="H112" s="64"/>
      <c r="I112" s="66"/>
    </row>
    <row r="113" spans="1:17" s="21" customFormat="1" ht="12.75">
      <c r="A113" s="133" t="s">
        <v>11</v>
      </c>
      <c r="B113" s="134">
        <v>750</v>
      </c>
      <c r="C113" s="134"/>
      <c r="D113" s="135" t="s">
        <v>10</v>
      </c>
      <c r="E113" s="224">
        <f>SUM(E115,E123,E130,E143,E148)</f>
        <v>3505919</v>
      </c>
      <c r="F113" s="179"/>
      <c r="G113" s="76"/>
      <c r="H113" s="64"/>
      <c r="I113" s="66"/>
      <c r="J113" s="4"/>
      <c r="K113" s="4"/>
      <c r="L113" s="4"/>
      <c r="M113" s="4"/>
      <c r="N113" s="2"/>
      <c r="O113" s="2"/>
      <c r="P113" s="5"/>
      <c r="Q113" s="5"/>
    </row>
    <row r="114" spans="1:9" ht="12.75">
      <c r="A114" s="92"/>
      <c r="B114" s="93"/>
      <c r="C114" s="93"/>
      <c r="D114" s="102"/>
      <c r="E114" s="103"/>
      <c r="F114" s="170"/>
      <c r="G114" s="45"/>
      <c r="H114" s="64"/>
      <c r="I114" s="66"/>
    </row>
    <row r="115" spans="1:15" s="291" customFormat="1" ht="12.75">
      <c r="A115" s="137"/>
      <c r="B115" s="282"/>
      <c r="C115" s="282">
        <v>75011</v>
      </c>
      <c r="D115" s="283" t="s">
        <v>84</v>
      </c>
      <c r="E115" s="284">
        <f>E116</f>
        <v>69184</v>
      </c>
      <c r="F115" s="285"/>
      <c r="G115" s="286"/>
      <c r="H115" s="287"/>
      <c r="I115" s="288"/>
      <c r="J115" s="289"/>
      <c r="K115" s="289"/>
      <c r="L115" s="289"/>
      <c r="M115" s="289"/>
      <c r="N115" s="290"/>
      <c r="O115" s="290"/>
    </row>
    <row r="116" spans="1:15" s="50" customFormat="1" ht="12.75">
      <c r="A116" s="100"/>
      <c r="B116" s="46"/>
      <c r="C116" s="46"/>
      <c r="D116" s="47" t="s">
        <v>28</v>
      </c>
      <c r="E116" s="157">
        <f>SUM(E117)</f>
        <v>69184</v>
      </c>
      <c r="F116" s="174"/>
      <c r="G116" s="69"/>
      <c r="H116" s="70"/>
      <c r="I116" s="71"/>
      <c r="J116" s="48"/>
      <c r="K116" s="48"/>
      <c r="L116" s="48"/>
      <c r="M116" s="48"/>
      <c r="N116" s="49"/>
      <c r="O116" s="49"/>
    </row>
    <row r="117" spans="1:15" s="20" customFormat="1" ht="12.75">
      <c r="A117" s="117"/>
      <c r="B117" s="118"/>
      <c r="C117" s="118"/>
      <c r="D117" s="146" t="s">
        <v>132</v>
      </c>
      <c r="E117" s="364">
        <f>SUM(E118:E119)</f>
        <v>69184</v>
      </c>
      <c r="F117" s="365"/>
      <c r="G117" s="83"/>
      <c r="H117" s="131"/>
      <c r="I117" s="79"/>
      <c r="J117" s="18"/>
      <c r="K117" s="18"/>
      <c r="L117" s="18"/>
      <c r="M117" s="18"/>
      <c r="N117" s="19"/>
      <c r="O117" s="19"/>
    </row>
    <row r="118" spans="1:15" s="20" customFormat="1" ht="12.75">
      <c r="A118" s="117"/>
      <c r="B118" s="118"/>
      <c r="C118" s="118"/>
      <c r="D118" s="145" t="s">
        <v>135</v>
      </c>
      <c r="E118" s="144">
        <v>66705</v>
      </c>
      <c r="F118" s="253"/>
      <c r="G118" s="83"/>
      <c r="H118" s="131"/>
      <c r="I118" s="79"/>
      <c r="J118" s="18"/>
      <c r="K118" s="18"/>
      <c r="L118" s="18"/>
      <c r="M118" s="18"/>
      <c r="N118" s="19"/>
      <c r="O118" s="19"/>
    </row>
    <row r="119" spans="1:15" s="20" customFormat="1" ht="27" customHeight="1">
      <c r="A119" s="117"/>
      <c r="B119" s="118"/>
      <c r="C119" s="118"/>
      <c r="D119" s="146" t="s">
        <v>232</v>
      </c>
      <c r="E119" s="405">
        <f>SUM(E120:E121)</f>
        <v>2479</v>
      </c>
      <c r="F119" s="358"/>
      <c r="G119" s="83"/>
      <c r="H119" s="131"/>
      <c r="I119" s="79"/>
      <c r="J119" s="18"/>
      <c r="K119" s="18"/>
      <c r="L119" s="18"/>
      <c r="M119" s="18"/>
      <c r="N119" s="19"/>
      <c r="O119" s="19"/>
    </row>
    <row r="120" spans="1:9" ht="25.5">
      <c r="A120" s="96"/>
      <c r="B120" s="97"/>
      <c r="C120" s="97"/>
      <c r="D120" s="279" t="s">
        <v>130</v>
      </c>
      <c r="E120" s="406">
        <v>2000</v>
      </c>
      <c r="F120" s="239"/>
      <c r="G120" s="45"/>
      <c r="H120" s="64"/>
      <c r="I120" s="66"/>
    </row>
    <row r="121" spans="1:9" ht="38.25">
      <c r="A121" s="96"/>
      <c r="B121" s="97"/>
      <c r="C121" s="97"/>
      <c r="D121" s="150" t="s">
        <v>201</v>
      </c>
      <c r="E121" s="390">
        <v>479</v>
      </c>
      <c r="F121" s="239"/>
      <c r="G121" s="45"/>
      <c r="H121" s="64"/>
      <c r="I121" s="66"/>
    </row>
    <row r="122" spans="1:9" ht="12.75">
      <c r="A122" s="92"/>
      <c r="B122" s="93"/>
      <c r="C122" s="93"/>
      <c r="D122" s="102"/>
      <c r="E122" s="103"/>
      <c r="F122" s="170"/>
      <c r="G122" s="45"/>
      <c r="H122" s="64"/>
      <c r="I122" s="66"/>
    </row>
    <row r="123" spans="1:15" s="291" customFormat="1" ht="25.5">
      <c r="A123" s="138"/>
      <c r="B123" s="282"/>
      <c r="C123" s="282">
        <v>75022</v>
      </c>
      <c r="D123" s="283" t="s">
        <v>66</v>
      </c>
      <c r="E123" s="292">
        <f>SUM(E124)</f>
        <v>143600</v>
      </c>
      <c r="F123" s="293"/>
      <c r="G123" s="286"/>
      <c r="H123" s="287"/>
      <c r="I123" s="288"/>
      <c r="J123" s="289"/>
      <c r="K123" s="289"/>
      <c r="L123" s="289"/>
      <c r="M123" s="289"/>
      <c r="N123" s="290"/>
      <c r="O123" s="290"/>
    </row>
    <row r="124" spans="1:15" s="50" customFormat="1" ht="12.75">
      <c r="A124" s="90"/>
      <c r="B124" s="46"/>
      <c r="C124" s="46"/>
      <c r="D124" s="47" t="s">
        <v>28</v>
      </c>
      <c r="E124" s="91">
        <f>SUM(E125,E127)</f>
        <v>143600</v>
      </c>
      <c r="F124" s="166"/>
      <c r="G124" s="69"/>
      <c r="H124" s="70"/>
      <c r="I124" s="71"/>
      <c r="J124" s="48"/>
      <c r="K124" s="48"/>
      <c r="L124" s="48"/>
      <c r="M124" s="48"/>
      <c r="N124" s="49"/>
      <c r="O124" s="49"/>
    </row>
    <row r="125" spans="1:15" s="20" customFormat="1" ht="12.75">
      <c r="A125" s="117"/>
      <c r="B125" s="118"/>
      <c r="C125" s="118"/>
      <c r="D125" s="145" t="s">
        <v>234</v>
      </c>
      <c r="E125" s="144">
        <f>SUM(E126)</f>
        <v>125000</v>
      </c>
      <c r="F125" s="187"/>
      <c r="G125" s="83"/>
      <c r="H125" s="131"/>
      <c r="I125" s="79"/>
      <c r="J125" s="18"/>
      <c r="K125" s="18"/>
      <c r="L125" s="18"/>
      <c r="M125" s="18"/>
      <c r="N125" s="19"/>
      <c r="O125" s="19"/>
    </row>
    <row r="126" spans="1:15" s="20" customFormat="1" ht="12.75">
      <c r="A126" s="114"/>
      <c r="B126" s="118"/>
      <c r="C126" s="118"/>
      <c r="D126" s="145" t="s">
        <v>139</v>
      </c>
      <c r="E126" s="144">
        <v>125000</v>
      </c>
      <c r="F126" s="187"/>
      <c r="G126" s="83"/>
      <c r="H126" s="131"/>
      <c r="I126" s="79"/>
      <c r="J126" s="18"/>
      <c r="K126" s="18"/>
      <c r="L126" s="18"/>
      <c r="M126" s="18"/>
      <c r="N126" s="19"/>
      <c r="O126" s="19"/>
    </row>
    <row r="127" spans="1:15" s="20" customFormat="1" ht="12.75">
      <c r="A127" s="114"/>
      <c r="B127" s="118"/>
      <c r="C127" s="118"/>
      <c r="D127" s="146" t="s">
        <v>133</v>
      </c>
      <c r="E127" s="144">
        <f>SUM(E128)</f>
        <v>18600</v>
      </c>
      <c r="F127" s="185"/>
      <c r="G127" s="83"/>
      <c r="H127" s="131"/>
      <c r="I127" s="79"/>
      <c r="J127" s="18"/>
      <c r="K127" s="18"/>
      <c r="L127" s="18"/>
      <c r="M127" s="18"/>
      <c r="N127" s="19"/>
      <c r="O127" s="19"/>
    </row>
    <row r="128" spans="1:15" s="20" customFormat="1" ht="25.5">
      <c r="A128" s="114"/>
      <c r="B128" s="118"/>
      <c r="C128" s="118"/>
      <c r="D128" s="146" t="s">
        <v>235</v>
      </c>
      <c r="E128" s="144">
        <v>18600</v>
      </c>
      <c r="F128" s="187"/>
      <c r="G128" s="372"/>
      <c r="H128" s="131"/>
      <c r="I128" s="79"/>
      <c r="J128" s="18"/>
      <c r="K128" s="18"/>
      <c r="L128" s="18"/>
      <c r="M128" s="18"/>
      <c r="N128" s="19"/>
      <c r="O128" s="19"/>
    </row>
    <row r="129" spans="1:9" ht="12.75">
      <c r="A129" s="92"/>
      <c r="B129" s="93"/>
      <c r="C129" s="93"/>
      <c r="D129" s="102"/>
      <c r="E129" s="103"/>
      <c r="F129" s="178"/>
      <c r="G129" s="45"/>
      <c r="H129" s="64"/>
      <c r="I129" s="66"/>
    </row>
    <row r="130" spans="1:15" s="291" customFormat="1" ht="25.5">
      <c r="A130" s="137"/>
      <c r="B130" s="282"/>
      <c r="C130" s="282">
        <v>75023</v>
      </c>
      <c r="D130" s="283" t="s">
        <v>67</v>
      </c>
      <c r="E130" s="284">
        <f>SUM(E131,E138)</f>
        <v>3163935</v>
      </c>
      <c r="F130" s="302"/>
      <c r="G130" s="286"/>
      <c r="H130" s="287"/>
      <c r="I130" s="288"/>
      <c r="J130" s="289"/>
      <c r="K130" s="289"/>
      <c r="L130" s="289"/>
      <c r="M130" s="289"/>
      <c r="N130" s="290"/>
      <c r="O130" s="290"/>
    </row>
    <row r="131" spans="1:15" s="50" customFormat="1" ht="12.75">
      <c r="A131" s="100"/>
      <c r="B131" s="46"/>
      <c r="C131" s="46"/>
      <c r="D131" s="47" t="s">
        <v>28</v>
      </c>
      <c r="E131" s="91">
        <f>SUM(E132,E136)</f>
        <v>3115935</v>
      </c>
      <c r="F131" s="181"/>
      <c r="G131" s="69"/>
      <c r="H131" s="70"/>
      <c r="I131" s="71"/>
      <c r="J131" s="48"/>
      <c r="K131" s="48"/>
      <c r="L131" s="48"/>
      <c r="M131" s="48"/>
      <c r="N131" s="49"/>
      <c r="O131" s="49"/>
    </row>
    <row r="132" spans="1:15" s="20" customFormat="1" ht="12.75">
      <c r="A132" s="117"/>
      <c r="B132" s="198"/>
      <c r="C132" s="198"/>
      <c r="D132" s="145" t="s">
        <v>132</v>
      </c>
      <c r="E132" s="144">
        <f>SUM(E133:E134)</f>
        <v>3112135</v>
      </c>
      <c r="F132" s="185"/>
      <c r="G132" s="83"/>
      <c r="H132" s="131"/>
      <c r="I132" s="79"/>
      <c r="J132" s="18"/>
      <c r="K132" s="18"/>
      <c r="L132" s="18"/>
      <c r="M132" s="18"/>
      <c r="N132" s="19"/>
      <c r="O132" s="19"/>
    </row>
    <row r="133" spans="1:15" s="20" customFormat="1" ht="12.75">
      <c r="A133" s="114"/>
      <c r="B133" s="115"/>
      <c r="C133" s="115"/>
      <c r="D133" s="145" t="s">
        <v>135</v>
      </c>
      <c r="E133" s="162">
        <v>2298416</v>
      </c>
      <c r="F133" s="253"/>
      <c r="G133" s="83"/>
      <c r="H133" s="131"/>
      <c r="I133" s="79"/>
      <c r="J133" s="18"/>
      <c r="K133" s="18"/>
      <c r="L133" s="18"/>
      <c r="M133" s="18"/>
      <c r="N133" s="19"/>
      <c r="O133" s="19"/>
    </row>
    <row r="134" spans="1:15" s="20" customFormat="1" ht="25.5">
      <c r="A134" s="114"/>
      <c r="B134" s="115"/>
      <c r="C134" s="115"/>
      <c r="D134" s="146" t="s">
        <v>232</v>
      </c>
      <c r="E134" s="162">
        <f>SUM(E135)</f>
        <v>813719</v>
      </c>
      <c r="F134" s="358"/>
      <c r="G134" s="83"/>
      <c r="H134" s="131"/>
      <c r="I134" s="79"/>
      <c r="J134" s="18"/>
      <c r="K134" s="18"/>
      <c r="L134" s="18"/>
      <c r="M134" s="18"/>
      <c r="N134" s="19"/>
      <c r="O134" s="19"/>
    </row>
    <row r="135" spans="1:15" s="20" customFormat="1" ht="12.75">
      <c r="A135" s="114"/>
      <c r="B135" s="115"/>
      <c r="C135" s="115"/>
      <c r="D135" s="146" t="s">
        <v>140</v>
      </c>
      <c r="E135" s="268">
        <v>813719</v>
      </c>
      <c r="F135" s="357"/>
      <c r="G135" s="83"/>
      <c r="H135" s="131"/>
      <c r="I135" s="79"/>
      <c r="J135" s="18"/>
      <c r="K135" s="18"/>
      <c r="L135" s="18"/>
      <c r="M135" s="18"/>
      <c r="N135" s="19"/>
      <c r="O135" s="19"/>
    </row>
    <row r="136" spans="1:15" s="20" customFormat="1" ht="12.75">
      <c r="A136" s="114"/>
      <c r="B136" s="115"/>
      <c r="C136" s="115"/>
      <c r="D136" s="145" t="s">
        <v>156</v>
      </c>
      <c r="E136" s="162">
        <v>3800</v>
      </c>
      <c r="F136" s="253"/>
      <c r="G136" s="78"/>
      <c r="H136" s="131"/>
      <c r="I136" s="79"/>
      <c r="J136" s="18"/>
      <c r="K136" s="18"/>
      <c r="L136" s="18"/>
      <c r="M136" s="18"/>
      <c r="N136" s="19"/>
      <c r="O136" s="19"/>
    </row>
    <row r="137" spans="1:15" s="20" customFormat="1" ht="12.75">
      <c r="A137" s="114"/>
      <c r="B137" s="115"/>
      <c r="C137" s="115"/>
      <c r="D137" s="373"/>
      <c r="E137" s="116"/>
      <c r="F137" s="363"/>
      <c r="G137" s="83"/>
      <c r="H137" s="131"/>
      <c r="I137" s="79"/>
      <c r="J137" s="18"/>
      <c r="K137" s="18"/>
      <c r="L137" s="18"/>
      <c r="M137" s="18"/>
      <c r="N137" s="19"/>
      <c r="O137" s="19"/>
    </row>
    <row r="138" spans="1:15" s="129" customFormat="1" ht="12.75">
      <c r="A138" s="123"/>
      <c r="B138" s="124"/>
      <c r="C138" s="124"/>
      <c r="D138" s="276" t="s">
        <v>42</v>
      </c>
      <c r="E138" s="192">
        <f>SUM(E139)</f>
        <v>48000</v>
      </c>
      <c r="F138" s="182"/>
      <c r="G138" s="130"/>
      <c r="H138" s="125"/>
      <c r="I138" s="132"/>
      <c r="J138" s="127"/>
      <c r="K138" s="127"/>
      <c r="L138" s="127"/>
      <c r="M138" s="127"/>
      <c r="N138" s="128"/>
      <c r="O138" s="128"/>
    </row>
    <row r="139" spans="1:15" s="20" customFormat="1" ht="12.75">
      <c r="A139" s="114"/>
      <c r="B139" s="115"/>
      <c r="C139" s="115"/>
      <c r="D139" s="146" t="s">
        <v>236</v>
      </c>
      <c r="E139" s="374">
        <f>SUM(E140:E141)</f>
        <v>48000</v>
      </c>
      <c r="F139" s="365"/>
      <c r="G139" s="83"/>
      <c r="H139" s="131"/>
      <c r="I139" s="375"/>
      <c r="J139" s="18"/>
      <c r="K139" s="18"/>
      <c r="L139" s="18"/>
      <c r="M139" s="18"/>
      <c r="N139" s="19"/>
      <c r="O139" s="19"/>
    </row>
    <row r="140" spans="1:9" ht="12.75">
      <c r="A140" s="92"/>
      <c r="B140" s="93"/>
      <c r="C140" s="93"/>
      <c r="D140" s="150" t="s">
        <v>142</v>
      </c>
      <c r="E140" s="153">
        <v>8000</v>
      </c>
      <c r="F140" s="89"/>
      <c r="G140" s="73"/>
      <c r="H140" s="64"/>
      <c r="I140" s="13"/>
    </row>
    <row r="141" spans="1:9" ht="38.25">
      <c r="A141" s="203"/>
      <c r="B141" s="204"/>
      <c r="C141" s="204"/>
      <c r="D141" s="150" t="s">
        <v>223</v>
      </c>
      <c r="E141" s="153">
        <v>40000</v>
      </c>
      <c r="F141" s="89"/>
      <c r="G141" s="45"/>
      <c r="H141" s="64"/>
      <c r="I141" s="66"/>
    </row>
    <row r="142" spans="1:9" ht="12.75">
      <c r="A142" s="92"/>
      <c r="B142" s="93"/>
      <c r="C142" s="93"/>
      <c r="D142" s="102"/>
      <c r="E142" s="103"/>
      <c r="F142" s="89"/>
      <c r="G142" s="45"/>
      <c r="H142" s="64"/>
      <c r="I142" s="66"/>
    </row>
    <row r="143" spans="1:15" s="291" customFormat="1" ht="12" customHeight="1">
      <c r="A143" s="321"/>
      <c r="B143" s="322"/>
      <c r="C143" s="308" t="s">
        <v>81</v>
      </c>
      <c r="D143" s="309" t="s">
        <v>82</v>
      </c>
      <c r="E143" s="310">
        <f>SUM(E144)</f>
        <v>60000</v>
      </c>
      <c r="F143" s="285"/>
      <c r="G143" s="286"/>
      <c r="H143" s="287"/>
      <c r="I143" s="288"/>
      <c r="J143" s="289"/>
      <c r="K143" s="289"/>
      <c r="L143" s="289"/>
      <c r="M143" s="289"/>
      <c r="N143" s="290"/>
      <c r="O143" s="290"/>
    </row>
    <row r="144" spans="1:15" s="50" customFormat="1" ht="12.75">
      <c r="A144" s="104"/>
      <c r="B144" s="105"/>
      <c r="C144" s="105"/>
      <c r="D144" s="275" t="s">
        <v>31</v>
      </c>
      <c r="E144" s="191">
        <f>SUM(E145)</f>
        <v>60000</v>
      </c>
      <c r="F144" s="173"/>
      <c r="G144" s="69"/>
      <c r="H144" s="70"/>
      <c r="I144" s="71"/>
      <c r="J144" s="48"/>
      <c r="K144" s="48"/>
      <c r="L144" s="48"/>
      <c r="M144" s="48"/>
      <c r="N144" s="49"/>
      <c r="O144" s="49"/>
    </row>
    <row r="145" spans="1:15" s="20" customFormat="1" ht="12.75">
      <c r="A145" s="114"/>
      <c r="B145" s="115"/>
      <c r="C145" s="115"/>
      <c r="D145" s="146" t="s">
        <v>132</v>
      </c>
      <c r="E145" s="376">
        <f>SUM(E146)</f>
        <v>60000</v>
      </c>
      <c r="F145" s="363"/>
      <c r="G145" s="83"/>
      <c r="H145" s="131"/>
      <c r="I145" s="79"/>
      <c r="J145" s="18"/>
      <c r="K145" s="18"/>
      <c r="L145" s="18"/>
      <c r="M145" s="18"/>
      <c r="N145" s="19"/>
      <c r="O145" s="19"/>
    </row>
    <row r="146" spans="1:15" s="20" customFormat="1" ht="25.5">
      <c r="A146" s="114"/>
      <c r="B146" s="115"/>
      <c r="C146" s="115"/>
      <c r="D146" s="146" t="s">
        <v>137</v>
      </c>
      <c r="E146" s="162">
        <v>60000</v>
      </c>
      <c r="F146" s="253"/>
      <c r="G146" s="83"/>
      <c r="H146" s="131"/>
      <c r="I146" s="79"/>
      <c r="J146" s="18"/>
      <c r="K146" s="18"/>
      <c r="L146" s="18"/>
      <c r="M146" s="18"/>
      <c r="N146" s="19"/>
      <c r="O146" s="19"/>
    </row>
    <row r="147" spans="1:9" ht="12.75">
      <c r="A147" s="92"/>
      <c r="B147" s="93"/>
      <c r="C147" s="93"/>
      <c r="D147" s="102"/>
      <c r="E147" s="103"/>
      <c r="F147" s="170"/>
      <c r="G147" s="45"/>
      <c r="H147" s="64"/>
      <c r="I147" s="66"/>
    </row>
    <row r="148" spans="1:15" s="291" customFormat="1" ht="12.75">
      <c r="A148" s="138"/>
      <c r="B148" s="282"/>
      <c r="C148" s="282">
        <v>75095</v>
      </c>
      <c r="D148" s="283" t="s">
        <v>26</v>
      </c>
      <c r="E148" s="284">
        <f>SUM(E149)</f>
        <v>69200</v>
      </c>
      <c r="F148" s="285"/>
      <c r="G148" s="286"/>
      <c r="H148" s="287"/>
      <c r="I148" s="288"/>
      <c r="J148" s="289"/>
      <c r="K148" s="289"/>
      <c r="L148" s="289"/>
      <c r="M148" s="289"/>
      <c r="N148" s="290"/>
      <c r="O148" s="290"/>
    </row>
    <row r="149" spans="1:15" s="50" customFormat="1" ht="12.75">
      <c r="A149" s="90"/>
      <c r="B149" s="46"/>
      <c r="C149" s="46"/>
      <c r="D149" s="47" t="s">
        <v>28</v>
      </c>
      <c r="E149" s="157">
        <f>SUM(E150,E152)</f>
        <v>69200</v>
      </c>
      <c r="F149" s="174"/>
      <c r="G149" s="69"/>
      <c r="H149" s="70"/>
      <c r="I149" s="71"/>
      <c r="J149" s="48"/>
      <c r="K149" s="48"/>
      <c r="L149" s="48"/>
      <c r="M149" s="48"/>
      <c r="N149" s="49"/>
      <c r="O149" s="49"/>
    </row>
    <row r="150" spans="1:15" s="20" customFormat="1" ht="12.75">
      <c r="A150" s="197"/>
      <c r="B150" s="198"/>
      <c r="C150" s="198"/>
      <c r="D150" s="145" t="s">
        <v>234</v>
      </c>
      <c r="E150" s="364">
        <f>SUM(E151)</f>
        <v>28000</v>
      </c>
      <c r="F150" s="365"/>
      <c r="G150" s="83"/>
      <c r="H150" s="131"/>
      <c r="I150" s="79"/>
      <c r="J150" s="18"/>
      <c r="K150" s="18"/>
      <c r="L150" s="18"/>
      <c r="M150" s="18"/>
      <c r="N150" s="19"/>
      <c r="O150" s="19"/>
    </row>
    <row r="151" spans="1:15" s="20" customFormat="1" ht="25.5">
      <c r="A151" s="114"/>
      <c r="B151" s="115"/>
      <c r="C151" s="115"/>
      <c r="D151" s="146" t="s">
        <v>143</v>
      </c>
      <c r="E151" s="162">
        <v>28000</v>
      </c>
      <c r="F151" s="253"/>
      <c r="G151" s="83"/>
      <c r="H151" s="131"/>
      <c r="I151" s="79"/>
      <c r="J151" s="18"/>
      <c r="K151" s="18"/>
      <c r="L151" s="18"/>
      <c r="M151" s="18"/>
      <c r="N151" s="19"/>
      <c r="O151" s="19"/>
    </row>
    <row r="152" spans="1:15" s="20" customFormat="1" ht="12.75">
      <c r="A152" s="114"/>
      <c r="B152" s="115"/>
      <c r="C152" s="115"/>
      <c r="D152" s="146" t="s">
        <v>133</v>
      </c>
      <c r="E152" s="162">
        <f>SUM(E153)</f>
        <v>41200</v>
      </c>
      <c r="F152" s="358"/>
      <c r="G152" s="83"/>
      <c r="H152" s="131"/>
      <c r="I152" s="79"/>
      <c r="J152" s="18"/>
      <c r="K152" s="18"/>
      <c r="L152" s="18"/>
      <c r="M152" s="18"/>
      <c r="N152" s="19"/>
      <c r="O152" s="19"/>
    </row>
    <row r="153" spans="1:15" s="20" customFormat="1" ht="25.5">
      <c r="A153" s="114"/>
      <c r="B153" s="115"/>
      <c r="C153" s="115"/>
      <c r="D153" s="146" t="s">
        <v>231</v>
      </c>
      <c r="E153" s="162">
        <f>SUM(E154:E156)</f>
        <v>41200</v>
      </c>
      <c r="F153" s="358"/>
      <c r="G153" s="83"/>
      <c r="H153" s="131"/>
      <c r="I153" s="79"/>
      <c r="J153" s="18"/>
      <c r="K153" s="18"/>
      <c r="L153" s="18"/>
      <c r="M153" s="18"/>
      <c r="N153" s="19"/>
      <c r="O153" s="19"/>
    </row>
    <row r="154" spans="1:9" ht="12.75">
      <c r="A154" s="92"/>
      <c r="B154" s="93"/>
      <c r="C154" s="93"/>
      <c r="D154" s="150" t="s">
        <v>144</v>
      </c>
      <c r="E154" s="153">
        <v>10000</v>
      </c>
      <c r="F154" s="239"/>
      <c r="G154" s="41"/>
      <c r="H154" s="64"/>
      <c r="I154" s="66"/>
    </row>
    <row r="155" spans="1:9" ht="25.5">
      <c r="A155" s="92"/>
      <c r="B155" s="93"/>
      <c r="C155" s="93"/>
      <c r="D155" s="150" t="s">
        <v>146</v>
      </c>
      <c r="E155" s="153">
        <v>24500</v>
      </c>
      <c r="F155" s="239"/>
      <c r="G155" s="41"/>
      <c r="H155" s="64"/>
      <c r="I155" s="66"/>
    </row>
    <row r="156" spans="1:9" ht="12.75">
      <c r="A156" s="106"/>
      <c r="B156" s="107"/>
      <c r="C156" s="93"/>
      <c r="D156" s="150" t="s">
        <v>145</v>
      </c>
      <c r="E156" s="153">
        <v>6700</v>
      </c>
      <c r="F156" s="239"/>
      <c r="G156" s="73"/>
      <c r="H156" s="64"/>
      <c r="I156" s="66"/>
    </row>
    <row r="157" spans="1:9" ht="12.75">
      <c r="A157" s="92"/>
      <c r="B157" s="93"/>
      <c r="C157" s="93"/>
      <c r="D157" s="102"/>
      <c r="E157" s="103"/>
      <c r="F157" s="170"/>
      <c r="G157" s="45"/>
      <c r="H157" s="64"/>
      <c r="I157" s="66"/>
    </row>
    <row r="158" spans="1:17" s="21" customFormat="1" ht="38.25">
      <c r="A158" s="133" t="s">
        <v>12</v>
      </c>
      <c r="B158" s="134">
        <v>751</v>
      </c>
      <c r="C158" s="134"/>
      <c r="D158" s="135" t="s">
        <v>69</v>
      </c>
      <c r="E158" s="136">
        <f>SUM(E160)</f>
        <v>3300</v>
      </c>
      <c r="F158" s="171"/>
      <c r="G158" s="45"/>
      <c r="H158" s="64"/>
      <c r="I158" s="66"/>
      <c r="J158" s="4"/>
      <c r="K158" s="4"/>
      <c r="L158" s="4"/>
      <c r="M158" s="4"/>
      <c r="N158" s="2"/>
      <c r="O158" s="2"/>
      <c r="P158" s="5"/>
      <c r="Q158" s="5"/>
    </row>
    <row r="159" spans="1:9" ht="12.75">
      <c r="A159" s="96"/>
      <c r="B159" s="97"/>
      <c r="C159" s="97"/>
      <c r="D159" s="98"/>
      <c r="E159" s="99"/>
      <c r="F159" s="170"/>
      <c r="G159" s="45"/>
      <c r="H159" s="64"/>
      <c r="I159" s="66"/>
    </row>
    <row r="160" spans="1:15" s="291" customFormat="1" ht="25.5">
      <c r="A160" s="137"/>
      <c r="B160" s="300"/>
      <c r="C160" s="282">
        <v>75101</v>
      </c>
      <c r="D160" s="283" t="s">
        <v>68</v>
      </c>
      <c r="E160" s="292">
        <f>SUM(E161)</f>
        <v>3300</v>
      </c>
      <c r="F160" s="293"/>
      <c r="G160" s="286"/>
      <c r="H160" s="287"/>
      <c r="I160" s="288"/>
      <c r="J160" s="289"/>
      <c r="K160" s="289"/>
      <c r="L160" s="289"/>
      <c r="M160" s="289"/>
      <c r="N160" s="290"/>
      <c r="O160" s="290"/>
    </row>
    <row r="161" spans="1:15" s="50" customFormat="1" ht="12.75">
      <c r="A161" s="110"/>
      <c r="B161" s="111"/>
      <c r="C161" s="46"/>
      <c r="D161" s="47" t="s">
        <v>28</v>
      </c>
      <c r="E161" s="91">
        <f>SUM(E162)</f>
        <v>3300</v>
      </c>
      <c r="F161" s="166"/>
      <c r="G161" s="69"/>
      <c r="H161" s="70"/>
      <c r="I161" s="71"/>
      <c r="J161" s="48"/>
      <c r="K161" s="48"/>
      <c r="L161" s="48"/>
      <c r="M161" s="48"/>
      <c r="N161" s="49"/>
      <c r="O161" s="49"/>
    </row>
    <row r="162" spans="1:15" s="20" customFormat="1" ht="12.75">
      <c r="A162" s="142"/>
      <c r="B162" s="193"/>
      <c r="C162" s="198"/>
      <c r="D162" s="145" t="s">
        <v>132</v>
      </c>
      <c r="E162" s="144">
        <f>SUM(E163)</f>
        <v>3300</v>
      </c>
      <c r="F162" s="187"/>
      <c r="G162" s="83"/>
      <c r="H162" s="131"/>
      <c r="I162" s="79"/>
      <c r="J162" s="18"/>
      <c r="K162" s="18"/>
      <c r="L162" s="18"/>
      <c r="M162" s="18"/>
      <c r="N162" s="19"/>
      <c r="O162" s="19"/>
    </row>
    <row r="163" spans="1:15" s="20" customFormat="1" ht="25.5">
      <c r="A163" s="142"/>
      <c r="B163" s="193"/>
      <c r="C163" s="198"/>
      <c r="D163" s="145" t="s">
        <v>230</v>
      </c>
      <c r="E163" s="144">
        <f>SUM(E164)</f>
        <v>3300</v>
      </c>
      <c r="F163" s="187"/>
      <c r="G163" s="83"/>
      <c r="H163" s="131"/>
      <c r="I163" s="79"/>
      <c r="J163" s="18"/>
      <c r="K163" s="18"/>
      <c r="L163" s="18"/>
      <c r="M163" s="18"/>
      <c r="N163" s="19"/>
      <c r="O163" s="19"/>
    </row>
    <row r="164" spans="1:9" ht="25.5">
      <c r="A164" s="96"/>
      <c r="B164" s="97"/>
      <c r="C164" s="155"/>
      <c r="D164" s="154" t="s">
        <v>202</v>
      </c>
      <c r="E164" s="152">
        <v>3300</v>
      </c>
      <c r="F164" s="184"/>
      <c r="G164" s="45"/>
      <c r="H164" s="64"/>
      <c r="I164" s="66"/>
    </row>
    <row r="165" spans="1:9" ht="12.75">
      <c r="A165" s="92"/>
      <c r="B165" s="93"/>
      <c r="C165" s="93"/>
      <c r="D165" s="102"/>
      <c r="E165" s="103"/>
      <c r="F165" s="170"/>
      <c r="G165" s="45"/>
      <c r="H165" s="64"/>
      <c r="I165" s="66"/>
    </row>
    <row r="166" spans="1:17" s="21" customFormat="1" ht="25.5">
      <c r="A166" s="133" t="s">
        <v>13</v>
      </c>
      <c r="B166" s="134">
        <v>754</v>
      </c>
      <c r="C166" s="134"/>
      <c r="D166" s="135" t="s">
        <v>51</v>
      </c>
      <c r="E166" s="136">
        <f>SUM(E173,E186,E168,E198)</f>
        <v>586150</v>
      </c>
      <c r="F166" s="171"/>
      <c r="G166" s="45"/>
      <c r="H166" s="64"/>
      <c r="I166" s="66"/>
      <c r="J166" s="4"/>
      <c r="K166" s="4"/>
      <c r="L166" s="4"/>
      <c r="M166" s="4"/>
      <c r="N166" s="2"/>
      <c r="O166" s="2"/>
      <c r="P166" s="5"/>
      <c r="Q166" s="5"/>
    </row>
    <row r="167" spans="1:9" ht="12.75">
      <c r="A167" s="92"/>
      <c r="B167" s="93"/>
      <c r="C167" s="93"/>
      <c r="D167" s="102"/>
      <c r="E167" s="103"/>
      <c r="F167" s="170"/>
      <c r="G167" s="45"/>
      <c r="H167" s="64"/>
      <c r="I167" s="66"/>
    </row>
    <row r="168" spans="1:15" s="299" customFormat="1" ht="12.75">
      <c r="A168" s="307"/>
      <c r="B168" s="308"/>
      <c r="C168" s="308" t="s">
        <v>83</v>
      </c>
      <c r="D168" s="309" t="s">
        <v>59</v>
      </c>
      <c r="E168" s="310">
        <f>SUM(E169)</f>
        <v>6000</v>
      </c>
      <c r="F168" s="320"/>
      <c r="G168" s="286"/>
      <c r="H168" s="287"/>
      <c r="I168" s="296"/>
      <c r="J168" s="297"/>
      <c r="K168" s="297"/>
      <c r="L168" s="297"/>
      <c r="M168" s="297"/>
      <c r="N168" s="298"/>
      <c r="O168" s="298"/>
    </row>
    <row r="169" spans="1:15" s="56" customFormat="1" ht="12.75">
      <c r="A169" s="219"/>
      <c r="B169" s="220"/>
      <c r="C169" s="220"/>
      <c r="D169" s="209" t="s">
        <v>28</v>
      </c>
      <c r="E169" s="221">
        <f>SUM(E170)</f>
        <v>6000</v>
      </c>
      <c r="F169" s="183"/>
      <c r="G169" s="69"/>
      <c r="H169" s="70"/>
      <c r="I169" s="80"/>
      <c r="J169" s="54"/>
      <c r="K169" s="54"/>
      <c r="L169" s="54"/>
      <c r="M169" s="54"/>
      <c r="N169" s="55"/>
      <c r="O169" s="55"/>
    </row>
    <row r="170" spans="1:15" s="384" customFormat="1" ht="12.75">
      <c r="A170" s="377"/>
      <c r="B170" s="378"/>
      <c r="C170" s="378"/>
      <c r="D170" s="370" t="s">
        <v>229</v>
      </c>
      <c r="E170" s="379">
        <f>SUM(E171)</f>
        <v>6000</v>
      </c>
      <c r="F170" s="380"/>
      <c r="G170" s="83"/>
      <c r="H170" s="131"/>
      <c r="I170" s="381"/>
      <c r="J170" s="382"/>
      <c r="K170" s="382"/>
      <c r="L170" s="382"/>
      <c r="M170" s="382"/>
      <c r="N170" s="383"/>
      <c r="O170" s="383"/>
    </row>
    <row r="171" spans="1:9" ht="63.75" customHeight="1">
      <c r="A171" s="199"/>
      <c r="B171" s="200"/>
      <c r="C171" s="200"/>
      <c r="D171" s="201" t="s">
        <v>147</v>
      </c>
      <c r="E171" s="202">
        <v>6000</v>
      </c>
      <c r="F171" s="254"/>
      <c r="G171" s="43"/>
      <c r="H171" s="64"/>
      <c r="I171" s="66"/>
    </row>
    <row r="172" spans="1:9" ht="12.75">
      <c r="A172" s="92"/>
      <c r="B172" s="93"/>
      <c r="C172" s="93"/>
      <c r="D172" s="102"/>
      <c r="E172" s="103"/>
      <c r="F172" s="170"/>
      <c r="G172" s="45"/>
      <c r="H172" s="64"/>
      <c r="I172" s="66"/>
    </row>
    <row r="173" spans="1:15" s="291" customFormat="1" ht="12.75">
      <c r="A173" s="138"/>
      <c r="B173" s="282"/>
      <c r="C173" s="282">
        <v>75412</v>
      </c>
      <c r="D173" s="283" t="s">
        <v>32</v>
      </c>
      <c r="E173" s="323">
        <f>SUM(E174,E182)</f>
        <v>512400</v>
      </c>
      <c r="F173" s="324"/>
      <c r="G173" s="286"/>
      <c r="H173" s="287"/>
      <c r="I173" s="288"/>
      <c r="J173" s="289"/>
      <c r="K173" s="289"/>
      <c r="L173" s="289"/>
      <c r="M173" s="289"/>
      <c r="N173" s="290"/>
      <c r="O173" s="290"/>
    </row>
    <row r="174" spans="1:15" s="50" customFormat="1" ht="12.75">
      <c r="A174" s="90"/>
      <c r="B174" s="46"/>
      <c r="C174" s="46"/>
      <c r="D174" s="47" t="s">
        <v>28</v>
      </c>
      <c r="E174" s="91">
        <f>SUM(E175,E180)</f>
        <v>412400</v>
      </c>
      <c r="F174" s="181"/>
      <c r="G174" s="69"/>
      <c r="H174" s="70"/>
      <c r="I174" s="71"/>
      <c r="J174" s="48"/>
      <c r="K174" s="48"/>
      <c r="L174" s="48"/>
      <c r="M174" s="48"/>
      <c r="N174" s="49"/>
      <c r="O174" s="49"/>
    </row>
    <row r="175" spans="1:15" s="20" customFormat="1" ht="12.75">
      <c r="A175" s="197"/>
      <c r="B175" s="198"/>
      <c r="C175" s="198"/>
      <c r="D175" s="145" t="s">
        <v>132</v>
      </c>
      <c r="E175" s="144">
        <f>SUM(E176:E177)</f>
        <v>400400</v>
      </c>
      <c r="F175" s="185"/>
      <c r="G175" s="83"/>
      <c r="H175" s="131"/>
      <c r="I175" s="79"/>
      <c r="J175" s="18"/>
      <c r="K175" s="18"/>
      <c r="L175" s="18"/>
      <c r="M175" s="18"/>
      <c r="N175" s="19"/>
      <c r="O175" s="19"/>
    </row>
    <row r="176" spans="1:15" s="20" customFormat="1" ht="12.75">
      <c r="A176" s="114"/>
      <c r="B176" s="115"/>
      <c r="C176" s="118"/>
      <c r="D176" s="145" t="s">
        <v>135</v>
      </c>
      <c r="E176" s="144">
        <v>50000</v>
      </c>
      <c r="F176" s="187"/>
      <c r="G176" s="83"/>
      <c r="H176" s="131"/>
      <c r="I176" s="79"/>
      <c r="J176" s="18"/>
      <c r="K176" s="18"/>
      <c r="L176" s="18"/>
      <c r="M176" s="18"/>
      <c r="N176" s="19"/>
      <c r="O176" s="19"/>
    </row>
    <row r="177" spans="1:15" s="20" customFormat="1" ht="25.5">
      <c r="A177" s="114"/>
      <c r="B177" s="115"/>
      <c r="C177" s="118"/>
      <c r="D177" s="146" t="s">
        <v>232</v>
      </c>
      <c r="E177" s="144">
        <f>SUM(E178:E179)</f>
        <v>350400</v>
      </c>
      <c r="F177" s="187"/>
      <c r="G177" s="83"/>
      <c r="H177" s="131"/>
      <c r="I177" s="79"/>
      <c r="J177" s="18"/>
      <c r="K177" s="18"/>
      <c r="L177" s="18"/>
      <c r="M177" s="18"/>
      <c r="N177" s="19"/>
      <c r="O177" s="19"/>
    </row>
    <row r="178" spans="1:9" ht="25.5">
      <c r="A178" s="92"/>
      <c r="B178" s="93"/>
      <c r="C178" s="97"/>
      <c r="D178" s="154" t="s">
        <v>148</v>
      </c>
      <c r="E178" s="152">
        <v>342400</v>
      </c>
      <c r="F178" s="184"/>
      <c r="G178" s="73"/>
      <c r="H178" s="64"/>
      <c r="I178" s="66"/>
    </row>
    <row r="179" spans="1:9" ht="60" customHeight="1">
      <c r="A179" s="92"/>
      <c r="B179" s="93"/>
      <c r="C179" s="97"/>
      <c r="D179" s="154" t="s">
        <v>255</v>
      </c>
      <c r="E179" s="152">
        <v>8000</v>
      </c>
      <c r="F179" s="184"/>
      <c r="G179" s="73"/>
      <c r="H179" s="64"/>
      <c r="I179" s="66"/>
    </row>
    <row r="180" spans="1:15" s="20" customFormat="1" ht="12.75">
      <c r="A180" s="385"/>
      <c r="B180" s="386"/>
      <c r="C180" s="198"/>
      <c r="D180" s="145" t="s">
        <v>156</v>
      </c>
      <c r="E180" s="144">
        <v>12000</v>
      </c>
      <c r="F180" s="187"/>
      <c r="G180" s="83"/>
      <c r="H180" s="131"/>
      <c r="I180" s="79"/>
      <c r="J180" s="18"/>
      <c r="K180" s="18"/>
      <c r="L180" s="18"/>
      <c r="M180" s="18"/>
      <c r="N180" s="19"/>
      <c r="O180" s="19"/>
    </row>
    <row r="181" spans="1:9" ht="12.75">
      <c r="A181" s="92"/>
      <c r="B181" s="93"/>
      <c r="C181" s="93"/>
      <c r="D181" s="102"/>
      <c r="E181" s="103"/>
      <c r="F181" s="89"/>
      <c r="G181" s="45"/>
      <c r="H181" s="64"/>
      <c r="I181" s="66"/>
    </row>
    <row r="182" spans="1:15" s="129" customFormat="1" ht="12.75">
      <c r="A182" s="123"/>
      <c r="B182" s="124"/>
      <c r="C182" s="124"/>
      <c r="D182" s="276" t="s">
        <v>42</v>
      </c>
      <c r="E182" s="156">
        <f>SUM(E183)</f>
        <v>100000</v>
      </c>
      <c r="F182" s="172"/>
      <c r="G182" s="130"/>
      <c r="H182" s="125"/>
      <c r="I182" s="126"/>
      <c r="J182" s="127"/>
      <c r="K182" s="127"/>
      <c r="L182" s="127"/>
      <c r="M182" s="127"/>
      <c r="N182" s="128"/>
      <c r="O182" s="128"/>
    </row>
    <row r="183" spans="1:15" s="20" customFormat="1" ht="12.75">
      <c r="A183" s="114"/>
      <c r="B183" s="115"/>
      <c r="C183" s="115"/>
      <c r="D183" s="146" t="s">
        <v>236</v>
      </c>
      <c r="E183" s="162">
        <f>SUM(E184:E184)</f>
        <v>100000</v>
      </c>
      <c r="F183" s="358"/>
      <c r="G183" s="83"/>
      <c r="H183" s="131"/>
      <c r="I183" s="79"/>
      <c r="J183" s="18"/>
      <c r="K183" s="18"/>
      <c r="L183" s="18"/>
      <c r="M183" s="18"/>
      <c r="N183" s="19"/>
      <c r="O183" s="19"/>
    </row>
    <row r="184" spans="1:9" ht="15.75" customHeight="1">
      <c r="A184" s="203"/>
      <c r="B184" s="204"/>
      <c r="C184" s="204"/>
      <c r="D184" s="150" t="s">
        <v>224</v>
      </c>
      <c r="E184" s="153">
        <v>100000</v>
      </c>
      <c r="F184" s="239"/>
      <c r="G184" s="45"/>
      <c r="H184" s="64"/>
      <c r="I184" s="66"/>
    </row>
    <row r="185" spans="1:9" ht="12.75">
      <c r="A185" s="92"/>
      <c r="B185" s="93"/>
      <c r="C185" s="93"/>
      <c r="D185" s="102"/>
      <c r="E185" s="103"/>
      <c r="F185" s="89"/>
      <c r="G185" s="45"/>
      <c r="H185" s="64"/>
      <c r="I185" s="66"/>
    </row>
    <row r="186" spans="1:15" s="291" customFormat="1" ht="12.75">
      <c r="A186" s="138"/>
      <c r="B186" s="282"/>
      <c r="C186" s="282">
        <v>75414</v>
      </c>
      <c r="D186" s="283" t="s">
        <v>33</v>
      </c>
      <c r="E186" s="284">
        <f>SUM(E187,E194)</f>
        <v>22750</v>
      </c>
      <c r="F186" s="285"/>
      <c r="G186" s="286"/>
      <c r="H186" s="287"/>
      <c r="I186" s="288"/>
      <c r="J186" s="289"/>
      <c r="K186" s="289"/>
      <c r="L186" s="289"/>
      <c r="M186" s="289"/>
      <c r="N186" s="290"/>
      <c r="O186" s="290"/>
    </row>
    <row r="187" spans="1:15" s="50" customFormat="1" ht="12" customHeight="1">
      <c r="A187" s="90"/>
      <c r="B187" s="46"/>
      <c r="C187" s="46"/>
      <c r="D187" s="47" t="s">
        <v>28</v>
      </c>
      <c r="E187" s="91">
        <f>SUM(E188)</f>
        <v>15750</v>
      </c>
      <c r="F187" s="169"/>
      <c r="G187" s="69"/>
      <c r="H187" s="70"/>
      <c r="I187" s="71"/>
      <c r="J187" s="48"/>
      <c r="K187" s="48"/>
      <c r="L187" s="48"/>
      <c r="M187" s="48"/>
      <c r="N187" s="49"/>
      <c r="O187" s="49"/>
    </row>
    <row r="188" spans="1:15" s="20" customFormat="1" ht="12" customHeight="1">
      <c r="A188" s="197"/>
      <c r="B188" s="198"/>
      <c r="C188" s="198"/>
      <c r="D188" s="145" t="s">
        <v>132</v>
      </c>
      <c r="E188" s="144">
        <f>SUM(E189)</f>
        <v>15750</v>
      </c>
      <c r="F188" s="358"/>
      <c r="G188" s="83"/>
      <c r="H188" s="131"/>
      <c r="I188" s="79"/>
      <c r="J188" s="18"/>
      <c r="K188" s="18"/>
      <c r="L188" s="18"/>
      <c r="M188" s="18"/>
      <c r="N188" s="19"/>
      <c r="O188" s="19"/>
    </row>
    <row r="189" spans="1:15" s="20" customFormat="1" ht="25.5">
      <c r="A189" s="197"/>
      <c r="B189" s="198"/>
      <c r="C189" s="198"/>
      <c r="D189" s="145" t="s">
        <v>230</v>
      </c>
      <c r="E189" s="144">
        <f>SUM(E190:E192)</f>
        <v>15750</v>
      </c>
      <c r="F189" s="358"/>
      <c r="G189" s="83"/>
      <c r="H189" s="131"/>
      <c r="I189" s="79"/>
      <c r="J189" s="18"/>
      <c r="K189" s="18"/>
      <c r="L189" s="18"/>
      <c r="M189" s="18"/>
      <c r="N189" s="19"/>
      <c r="O189" s="19"/>
    </row>
    <row r="190" spans="1:9" ht="12.75" customHeight="1">
      <c r="A190" s="92"/>
      <c r="B190" s="93"/>
      <c r="C190" s="93"/>
      <c r="D190" s="150" t="s">
        <v>149</v>
      </c>
      <c r="E190" s="153">
        <v>3000</v>
      </c>
      <c r="F190" s="239"/>
      <c r="G190" s="41"/>
      <c r="H190" s="64"/>
      <c r="I190" s="66"/>
    </row>
    <row r="191" spans="1:9" ht="12.75" customHeight="1">
      <c r="A191" s="92"/>
      <c r="B191" s="93"/>
      <c r="C191" s="93"/>
      <c r="D191" s="150" t="s">
        <v>183</v>
      </c>
      <c r="E191" s="153">
        <v>3750</v>
      </c>
      <c r="F191" s="239"/>
      <c r="G191" s="41"/>
      <c r="H191" s="64"/>
      <c r="I191" s="66"/>
    </row>
    <row r="192" spans="1:9" ht="12.75" customHeight="1">
      <c r="A192" s="92"/>
      <c r="B192" s="93"/>
      <c r="C192" s="93"/>
      <c r="D192" s="150" t="s">
        <v>161</v>
      </c>
      <c r="E192" s="153">
        <v>9000</v>
      </c>
      <c r="F192" s="239"/>
      <c r="G192" s="41"/>
      <c r="H192" s="64"/>
      <c r="I192" s="66"/>
    </row>
    <row r="193" spans="1:9" ht="12.75" customHeight="1">
      <c r="A193" s="92"/>
      <c r="B193" s="93"/>
      <c r="C193" s="93"/>
      <c r="D193" s="102"/>
      <c r="E193" s="103"/>
      <c r="F193" s="239"/>
      <c r="G193" s="13"/>
      <c r="H193" s="64"/>
      <c r="I193" s="66"/>
    </row>
    <row r="194" spans="1:15" s="129" customFormat="1" ht="12.75" customHeight="1">
      <c r="A194" s="277"/>
      <c r="B194" s="278"/>
      <c r="C194" s="278"/>
      <c r="D194" s="276" t="s">
        <v>42</v>
      </c>
      <c r="E194" s="156">
        <f>SUM(E195)</f>
        <v>7000</v>
      </c>
      <c r="F194" s="214"/>
      <c r="G194" s="215"/>
      <c r="H194" s="125"/>
      <c r="I194" s="126"/>
      <c r="J194" s="127"/>
      <c r="K194" s="127"/>
      <c r="L194" s="127"/>
      <c r="M194" s="127"/>
      <c r="N194" s="128"/>
      <c r="O194" s="128"/>
    </row>
    <row r="195" spans="1:15" s="20" customFormat="1" ht="51">
      <c r="A195" s="387"/>
      <c r="B195" s="388"/>
      <c r="C195" s="388"/>
      <c r="D195" s="146" t="s">
        <v>249</v>
      </c>
      <c r="E195" s="350">
        <f>SUM(E196)</f>
        <v>7000</v>
      </c>
      <c r="F195" s="363"/>
      <c r="G195" s="375"/>
      <c r="H195" s="131"/>
      <c r="I195" s="79"/>
      <c r="J195" s="18"/>
      <c r="K195" s="18"/>
      <c r="L195" s="18"/>
      <c r="M195" s="18"/>
      <c r="N195" s="19"/>
      <c r="O195" s="19"/>
    </row>
    <row r="196" spans="1:9" ht="38.25">
      <c r="A196" s="203"/>
      <c r="B196" s="204"/>
      <c r="C196" s="204"/>
      <c r="D196" s="150" t="s">
        <v>246</v>
      </c>
      <c r="E196" s="350">
        <v>7000</v>
      </c>
      <c r="F196" s="170"/>
      <c r="G196" s="13"/>
      <c r="H196" s="64"/>
      <c r="I196" s="66"/>
    </row>
    <row r="197" spans="1:9" ht="12.75" customHeight="1">
      <c r="A197" s="92"/>
      <c r="B197" s="93"/>
      <c r="C197" s="93"/>
      <c r="D197" s="102"/>
      <c r="E197" s="103"/>
      <c r="F197" s="89"/>
      <c r="G197" s="13"/>
      <c r="H197" s="64"/>
      <c r="I197" s="66"/>
    </row>
    <row r="198" spans="1:17" s="319" customFormat="1" ht="12.75" customHeight="1">
      <c r="A198" s="307"/>
      <c r="B198" s="308"/>
      <c r="C198" s="308" t="s">
        <v>99</v>
      </c>
      <c r="D198" s="309" t="s">
        <v>26</v>
      </c>
      <c r="E198" s="310">
        <f>SUM(E199)</f>
        <v>45000</v>
      </c>
      <c r="F198" s="313"/>
      <c r="G198" s="314"/>
      <c r="H198" s="287"/>
      <c r="I198" s="315"/>
      <c r="J198" s="316"/>
      <c r="K198" s="316"/>
      <c r="L198" s="316"/>
      <c r="M198" s="316"/>
      <c r="N198" s="317"/>
      <c r="O198" s="317"/>
      <c r="P198" s="318"/>
      <c r="Q198" s="318"/>
    </row>
    <row r="199" spans="1:15" s="50" customFormat="1" ht="12.75" customHeight="1">
      <c r="A199" s="207"/>
      <c r="B199" s="208"/>
      <c r="C199" s="208"/>
      <c r="D199" s="209" t="s">
        <v>53</v>
      </c>
      <c r="E199" s="191">
        <f>SUM(E200)</f>
        <v>45000</v>
      </c>
      <c r="F199" s="169"/>
      <c r="G199" s="74"/>
      <c r="H199" s="70"/>
      <c r="I199" s="71"/>
      <c r="J199" s="48"/>
      <c r="K199" s="48"/>
      <c r="L199" s="48"/>
      <c r="M199" s="48"/>
      <c r="N199" s="49"/>
      <c r="O199" s="49"/>
    </row>
    <row r="200" spans="1:15" s="20" customFormat="1" ht="12.75" customHeight="1">
      <c r="A200" s="368"/>
      <c r="B200" s="369"/>
      <c r="C200" s="369"/>
      <c r="D200" s="370" t="s">
        <v>132</v>
      </c>
      <c r="E200" s="147">
        <f>SUM(E201)</f>
        <v>45000</v>
      </c>
      <c r="F200" s="358"/>
      <c r="G200" s="362"/>
      <c r="H200" s="131"/>
      <c r="I200" s="79"/>
      <c r="J200" s="18"/>
      <c r="K200" s="18"/>
      <c r="L200" s="18"/>
      <c r="M200" s="18"/>
      <c r="N200" s="19"/>
      <c r="O200" s="19"/>
    </row>
    <row r="201" spans="1:15" s="20" customFormat="1" ht="25.5">
      <c r="A201" s="368"/>
      <c r="B201" s="369"/>
      <c r="C201" s="369"/>
      <c r="D201" s="370" t="s">
        <v>230</v>
      </c>
      <c r="E201" s="147">
        <f>SUM(E202)</f>
        <v>45000</v>
      </c>
      <c r="F201" s="358"/>
      <c r="G201" s="362"/>
      <c r="H201" s="131"/>
      <c r="I201" s="79"/>
      <c r="J201" s="18"/>
      <c r="K201" s="18"/>
      <c r="L201" s="18"/>
      <c r="M201" s="18"/>
      <c r="N201" s="19"/>
      <c r="O201" s="19"/>
    </row>
    <row r="202" spans="1:9" ht="12.75" customHeight="1">
      <c r="A202" s="92"/>
      <c r="B202" s="93"/>
      <c r="C202" s="93"/>
      <c r="D202" s="150" t="s">
        <v>151</v>
      </c>
      <c r="E202" s="153">
        <v>45000</v>
      </c>
      <c r="F202" s="239"/>
      <c r="G202" s="41"/>
      <c r="H202" s="64"/>
      <c r="I202" s="66"/>
    </row>
    <row r="203" spans="1:9" ht="12.75">
      <c r="A203" s="92"/>
      <c r="B203" s="93"/>
      <c r="C203" s="93"/>
      <c r="D203" s="102"/>
      <c r="E203" s="103"/>
      <c r="F203" s="170"/>
      <c r="G203" s="45"/>
      <c r="H203" s="64"/>
      <c r="I203" s="66"/>
    </row>
    <row r="204" spans="1:17" s="21" customFormat="1" ht="51">
      <c r="A204" s="133" t="s">
        <v>14</v>
      </c>
      <c r="B204" s="134">
        <v>756</v>
      </c>
      <c r="C204" s="269"/>
      <c r="D204" s="135" t="s">
        <v>93</v>
      </c>
      <c r="E204" s="136">
        <f>E206</f>
        <v>47000</v>
      </c>
      <c r="F204" s="171"/>
      <c r="G204" s="45"/>
      <c r="H204" s="64"/>
      <c r="I204" s="66"/>
      <c r="J204" s="4"/>
      <c r="K204" s="4"/>
      <c r="L204" s="4"/>
      <c r="M204" s="4"/>
      <c r="N204" s="2"/>
      <c r="O204" s="2"/>
      <c r="P204" s="5"/>
      <c r="Q204" s="5"/>
    </row>
    <row r="205" spans="1:9" ht="12.75">
      <c r="A205" s="216"/>
      <c r="B205" s="217"/>
      <c r="C205" s="217"/>
      <c r="D205" s="270"/>
      <c r="E205" s="218"/>
      <c r="F205" s="170"/>
      <c r="G205" s="45"/>
      <c r="H205" s="64"/>
      <c r="I205" s="66"/>
    </row>
    <row r="206" spans="1:15" s="299" customFormat="1" ht="25.5">
      <c r="A206" s="138"/>
      <c r="B206" s="282"/>
      <c r="C206" s="282">
        <v>75647</v>
      </c>
      <c r="D206" s="283" t="s">
        <v>70</v>
      </c>
      <c r="E206" s="284">
        <f>SUM(E207)</f>
        <v>47000</v>
      </c>
      <c r="F206" s="285"/>
      <c r="G206" s="294"/>
      <c r="H206" s="295"/>
      <c r="I206" s="296"/>
      <c r="J206" s="297"/>
      <c r="K206" s="297"/>
      <c r="L206" s="297"/>
      <c r="M206" s="297"/>
      <c r="N206" s="298"/>
      <c r="O206" s="298"/>
    </row>
    <row r="207" spans="1:15" s="50" customFormat="1" ht="12.75">
      <c r="A207" s="90"/>
      <c r="B207" s="46"/>
      <c r="C207" s="46"/>
      <c r="D207" s="47" t="s">
        <v>28</v>
      </c>
      <c r="E207" s="271">
        <f>SUM(E208)</f>
        <v>47000</v>
      </c>
      <c r="F207" s="174"/>
      <c r="G207" s="69"/>
      <c r="H207" s="70"/>
      <c r="I207" s="71"/>
      <c r="J207" s="48"/>
      <c r="K207" s="48"/>
      <c r="L207" s="48"/>
      <c r="M207" s="48"/>
      <c r="N207" s="49"/>
      <c r="O207" s="49"/>
    </row>
    <row r="208" spans="1:15" s="20" customFormat="1" ht="12.75">
      <c r="A208" s="117"/>
      <c r="B208" s="118"/>
      <c r="C208" s="118"/>
      <c r="D208" s="146" t="s">
        <v>132</v>
      </c>
      <c r="E208" s="389">
        <f>SUM(E209,E212)</f>
        <v>47000</v>
      </c>
      <c r="F208" s="365"/>
      <c r="G208" s="83"/>
      <c r="H208" s="131"/>
      <c r="I208" s="79"/>
      <c r="J208" s="18"/>
      <c r="K208" s="18"/>
      <c r="L208" s="18"/>
      <c r="M208" s="18"/>
      <c r="N208" s="19"/>
      <c r="O208" s="19"/>
    </row>
    <row r="209" spans="1:15" s="20" customFormat="1" ht="25.5">
      <c r="A209" s="117"/>
      <c r="B209" s="118"/>
      <c r="C209" s="118"/>
      <c r="D209" s="145" t="s">
        <v>237</v>
      </c>
      <c r="E209" s="389">
        <f>SUM(E210:E211)</f>
        <v>30000</v>
      </c>
      <c r="F209" s="365"/>
      <c r="G209" s="83"/>
      <c r="H209" s="131"/>
      <c r="I209" s="79"/>
      <c r="J209" s="18"/>
      <c r="K209" s="18"/>
      <c r="L209" s="18"/>
      <c r="M209" s="18"/>
      <c r="N209" s="19"/>
      <c r="O209" s="19"/>
    </row>
    <row r="210" spans="1:9" ht="12.75">
      <c r="A210" s="92"/>
      <c r="B210" s="93"/>
      <c r="C210" s="93"/>
      <c r="D210" s="279" t="s">
        <v>159</v>
      </c>
      <c r="E210" s="153">
        <v>25500</v>
      </c>
      <c r="F210" s="239"/>
      <c r="G210" s="73"/>
      <c r="H210" s="64"/>
      <c r="I210" s="66"/>
    </row>
    <row r="211" spans="1:9" ht="12.75">
      <c r="A211" s="92"/>
      <c r="B211" s="93"/>
      <c r="C211" s="93"/>
      <c r="D211" s="279" t="s">
        <v>160</v>
      </c>
      <c r="E211" s="153">
        <v>4500</v>
      </c>
      <c r="F211" s="239"/>
      <c r="G211" s="45"/>
      <c r="H211" s="64"/>
      <c r="I211" s="66"/>
    </row>
    <row r="212" spans="1:15" s="20" customFormat="1" ht="25.5">
      <c r="A212" s="114"/>
      <c r="B212" s="115"/>
      <c r="C212" s="115"/>
      <c r="D212" s="146" t="s">
        <v>136</v>
      </c>
      <c r="E212" s="390">
        <v>17000</v>
      </c>
      <c r="F212" s="253"/>
      <c r="G212" s="78"/>
      <c r="H212" s="131"/>
      <c r="I212" s="79"/>
      <c r="J212" s="18"/>
      <c r="K212" s="18"/>
      <c r="L212" s="18"/>
      <c r="M212" s="18"/>
      <c r="N212" s="19"/>
      <c r="O212" s="19"/>
    </row>
    <row r="213" spans="1:9" ht="12.75">
      <c r="A213" s="92"/>
      <c r="B213" s="93"/>
      <c r="C213" s="93"/>
      <c r="D213" s="102"/>
      <c r="E213" s="103"/>
      <c r="F213" s="170"/>
      <c r="G213" s="45"/>
      <c r="H213" s="64"/>
      <c r="I213" s="66"/>
    </row>
    <row r="214" spans="1:17" s="21" customFormat="1" ht="12.75">
      <c r="A214" s="133" t="s">
        <v>103</v>
      </c>
      <c r="B214" s="134">
        <v>757</v>
      </c>
      <c r="C214" s="134"/>
      <c r="D214" s="135" t="s">
        <v>34</v>
      </c>
      <c r="E214" s="136">
        <f>SUM(E216,E221)</f>
        <v>1584300</v>
      </c>
      <c r="F214" s="171"/>
      <c r="G214" s="45"/>
      <c r="H214" s="64"/>
      <c r="I214" s="66"/>
      <c r="J214" s="4"/>
      <c r="K214" s="4"/>
      <c r="L214" s="4"/>
      <c r="M214" s="4"/>
      <c r="N214" s="2"/>
      <c r="O214" s="2"/>
      <c r="P214" s="5"/>
      <c r="Q214" s="5"/>
    </row>
    <row r="215" spans="1:9" ht="12.75">
      <c r="A215" s="96"/>
      <c r="B215" s="97"/>
      <c r="C215" s="107"/>
      <c r="D215" s="108"/>
      <c r="E215" s="109"/>
      <c r="F215" s="171"/>
      <c r="G215" s="45"/>
      <c r="H215" s="64"/>
      <c r="I215" s="66"/>
    </row>
    <row r="216" spans="1:15" s="291" customFormat="1" ht="38.25">
      <c r="A216" s="138"/>
      <c r="B216" s="282"/>
      <c r="C216" s="282">
        <v>75702</v>
      </c>
      <c r="D216" s="283" t="s">
        <v>85</v>
      </c>
      <c r="E216" s="284">
        <f>SUM(E217)</f>
        <v>84300</v>
      </c>
      <c r="F216" s="285"/>
      <c r="G216" s="286"/>
      <c r="H216" s="287"/>
      <c r="I216" s="288"/>
      <c r="J216" s="289"/>
      <c r="K216" s="289"/>
      <c r="L216" s="289"/>
      <c r="M216" s="289"/>
      <c r="N216" s="290"/>
      <c r="O216" s="290"/>
    </row>
    <row r="217" spans="1:15" s="50" customFormat="1" ht="12.75">
      <c r="A217" s="90"/>
      <c r="B217" s="46"/>
      <c r="C217" s="46"/>
      <c r="D217" s="47" t="s">
        <v>28</v>
      </c>
      <c r="E217" s="91">
        <f>SUM(E218)</f>
        <v>84300</v>
      </c>
      <c r="F217" s="173"/>
      <c r="G217" s="69"/>
      <c r="H217" s="70"/>
      <c r="I217" s="71"/>
      <c r="J217" s="48"/>
      <c r="K217" s="48"/>
      <c r="L217" s="48"/>
      <c r="M217" s="48"/>
      <c r="N217" s="49"/>
      <c r="O217" s="49"/>
    </row>
    <row r="218" spans="1:15" s="20" customFormat="1" ht="25.5">
      <c r="A218" s="197"/>
      <c r="B218" s="198"/>
      <c r="C218" s="198"/>
      <c r="D218" s="145" t="s">
        <v>238</v>
      </c>
      <c r="E218" s="144">
        <f>SUM(E219)</f>
        <v>84300</v>
      </c>
      <c r="F218" s="363"/>
      <c r="G218" s="83"/>
      <c r="H218" s="131"/>
      <c r="I218" s="79"/>
      <c r="J218" s="18"/>
      <c r="K218" s="18"/>
      <c r="L218" s="18"/>
      <c r="M218" s="18"/>
      <c r="N218" s="19"/>
      <c r="O218" s="19"/>
    </row>
    <row r="219" spans="1:9" ht="12.75">
      <c r="A219" s="222"/>
      <c r="B219" s="223"/>
      <c r="C219" s="155"/>
      <c r="D219" s="154" t="s">
        <v>152</v>
      </c>
      <c r="E219" s="152">
        <v>84300</v>
      </c>
      <c r="F219" s="239"/>
      <c r="G219" s="73"/>
      <c r="H219" s="64"/>
      <c r="I219" s="66"/>
    </row>
    <row r="220" spans="1:9" ht="12.75">
      <c r="A220" s="106"/>
      <c r="B220" s="107"/>
      <c r="C220" s="97"/>
      <c r="D220" s="98"/>
      <c r="E220" s="99"/>
      <c r="F220" s="89"/>
      <c r="G220" s="73"/>
      <c r="H220" s="64"/>
      <c r="I220" s="66"/>
    </row>
    <row r="221" spans="1:17" s="326" customFormat="1" ht="41.25" customHeight="1">
      <c r="A221" s="138"/>
      <c r="B221" s="282"/>
      <c r="C221" s="282" t="s">
        <v>106</v>
      </c>
      <c r="D221" s="283" t="s">
        <v>107</v>
      </c>
      <c r="E221" s="284">
        <f>SUM(E222)</f>
        <v>1500000</v>
      </c>
      <c r="F221" s="325"/>
      <c r="G221" s="72"/>
      <c r="H221" s="287"/>
      <c r="I221" s="68"/>
      <c r="J221" s="14"/>
      <c r="K221" s="14"/>
      <c r="L221" s="14"/>
      <c r="M221" s="14"/>
      <c r="N221" s="15"/>
      <c r="O221" s="15"/>
      <c r="P221" s="16"/>
      <c r="Q221" s="16"/>
    </row>
    <row r="222" spans="1:15" s="50" customFormat="1" ht="12.75">
      <c r="A222" s="110"/>
      <c r="B222" s="111"/>
      <c r="C222" s="101"/>
      <c r="D222" s="47" t="s">
        <v>28</v>
      </c>
      <c r="E222" s="91">
        <f>SUM(E223)</f>
        <v>1500000</v>
      </c>
      <c r="F222" s="169"/>
      <c r="G222" s="75"/>
      <c r="H222" s="70"/>
      <c r="I222" s="71"/>
      <c r="J222" s="48"/>
      <c r="K222" s="48"/>
      <c r="L222" s="48"/>
      <c r="M222" s="48"/>
      <c r="N222" s="49"/>
      <c r="O222" s="49"/>
    </row>
    <row r="223" spans="1:15" s="20" customFormat="1" ht="51">
      <c r="A223" s="142"/>
      <c r="B223" s="193"/>
      <c r="C223" s="118"/>
      <c r="D223" s="145" t="s">
        <v>244</v>
      </c>
      <c r="E223" s="144">
        <f>SUM(E224)</f>
        <v>1500000</v>
      </c>
      <c r="F223" s="358"/>
      <c r="G223" s="78"/>
      <c r="H223" s="131"/>
      <c r="I223" s="79"/>
      <c r="J223" s="18"/>
      <c r="K223" s="18"/>
      <c r="L223" s="18"/>
      <c r="M223" s="18"/>
      <c r="N223" s="19"/>
      <c r="O223" s="19"/>
    </row>
    <row r="224" spans="1:9" ht="12.75">
      <c r="A224" s="92"/>
      <c r="B224" s="93"/>
      <c r="C224" s="93"/>
      <c r="D224" s="154" t="s">
        <v>198</v>
      </c>
      <c r="E224" s="152">
        <v>1500000</v>
      </c>
      <c r="F224" s="170"/>
      <c r="G224" s="45"/>
      <c r="H224" s="64"/>
      <c r="I224" s="66"/>
    </row>
    <row r="225" spans="1:9" ht="12.75">
      <c r="A225" s="92"/>
      <c r="B225" s="93"/>
      <c r="C225" s="93"/>
      <c r="D225" s="102"/>
      <c r="E225" s="103"/>
      <c r="F225" s="170"/>
      <c r="G225" s="45"/>
      <c r="H225" s="64"/>
      <c r="I225" s="66"/>
    </row>
    <row r="226" spans="1:17" s="21" customFormat="1" ht="12.75">
      <c r="A226" s="133" t="s">
        <v>104</v>
      </c>
      <c r="B226" s="134">
        <v>758</v>
      </c>
      <c r="C226" s="134"/>
      <c r="D226" s="135" t="s">
        <v>15</v>
      </c>
      <c r="E226" s="136">
        <f>SUM(E228)</f>
        <v>229262</v>
      </c>
      <c r="F226" s="171"/>
      <c r="G226" s="45"/>
      <c r="H226" s="64"/>
      <c r="I226" s="66"/>
      <c r="J226" s="4"/>
      <c r="K226" s="4"/>
      <c r="L226" s="4"/>
      <c r="M226" s="4"/>
      <c r="N226" s="2"/>
      <c r="O226" s="2"/>
      <c r="P226" s="5"/>
      <c r="Q226" s="5"/>
    </row>
    <row r="227" spans="1:9" ht="12.75">
      <c r="A227" s="222"/>
      <c r="B227" s="223"/>
      <c r="C227" s="223"/>
      <c r="D227" s="347"/>
      <c r="E227" s="348"/>
      <c r="F227" s="171"/>
      <c r="G227" s="45"/>
      <c r="H227" s="64"/>
      <c r="I227" s="66"/>
    </row>
    <row r="228" spans="1:15" s="299" customFormat="1" ht="12.75">
      <c r="A228" s="138"/>
      <c r="B228" s="282"/>
      <c r="C228" s="282">
        <v>75818</v>
      </c>
      <c r="D228" s="283" t="s">
        <v>38</v>
      </c>
      <c r="E228" s="284">
        <f>SUM(E229)</f>
        <v>229262</v>
      </c>
      <c r="F228" s="320"/>
      <c r="G228" s="294"/>
      <c r="H228" s="295"/>
      <c r="I228" s="296"/>
      <c r="J228" s="297"/>
      <c r="K228" s="297"/>
      <c r="L228" s="297"/>
      <c r="M228" s="297"/>
      <c r="N228" s="298"/>
      <c r="O228" s="298"/>
    </row>
    <row r="229" spans="1:15" s="50" customFormat="1" ht="12.75">
      <c r="A229" s="349"/>
      <c r="B229" s="46"/>
      <c r="C229" s="46"/>
      <c r="D229" s="47" t="s">
        <v>53</v>
      </c>
      <c r="E229" s="91">
        <f>SUM(E230)</f>
        <v>229262</v>
      </c>
      <c r="F229" s="173"/>
      <c r="G229" s="69"/>
      <c r="H229" s="70"/>
      <c r="I229" s="71"/>
      <c r="J229" s="48"/>
      <c r="K229" s="48"/>
      <c r="L229" s="48"/>
      <c r="M229" s="48"/>
      <c r="N229" s="49"/>
      <c r="O229" s="49"/>
    </row>
    <row r="230" spans="1:15" s="20" customFormat="1" ht="12.75">
      <c r="A230" s="391"/>
      <c r="B230" s="198"/>
      <c r="C230" s="198"/>
      <c r="D230" s="392" t="s">
        <v>132</v>
      </c>
      <c r="E230" s="144">
        <f>SUM(E231)</f>
        <v>229262</v>
      </c>
      <c r="F230" s="363"/>
      <c r="G230" s="83"/>
      <c r="H230" s="131"/>
      <c r="I230" s="79"/>
      <c r="J230" s="18"/>
      <c r="K230" s="18"/>
      <c r="L230" s="18"/>
      <c r="M230" s="18"/>
      <c r="N230" s="19"/>
      <c r="O230" s="19"/>
    </row>
    <row r="231" spans="1:15" s="20" customFormat="1" ht="25.5">
      <c r="A231" s="142"/>
      <c r="B231" s="118"/>
      <c r="C231" s="118"/>
      <c r="D231" s="146" t="s">
        <v>230</v>
      </c>
      <c r="E231" s="144">
        <f>SUM(E232:E234)</f>
        <v>229262</v>
      </c>
      <c r="F231" s="363"/>
      <c r="G231" s="83"/>
      <c r="H231" s="131"/>
      <c r="I231" s="79"/>
      <c r="J231" s="18"/>
      <c r="K231" s="18"/>
      <c r="L231" s="18"/>
      <c r="M231" s="18"/>
      <c r="N231" s="19"/>
      <c r="O231" s="19"/>
    </row>
    <row r="232" spans="1:9" ht="12.75">
      <c r="A232" s="96"/>
      <c r="B232" s="97"/>
      <c r="C232" s="97"/>
      <c r="D232" s="154" t="s">
        <v>153</v>
      </c>
      <c r="E232" s="144">
        <v>190000</v>
      </c>
      <c r="F232" s="239"/>
      <c r="G232" s="45"/>
      <c r="H232" s="64"/>
      <c r="I232" s="66"/>
    </row>
    <row r="233" spans="1:9" ht="63.75">
      <c r="A233" s="196"/>
      <c r="B233" s="155"/>
      <c r="C233" s="155"/>
      <c r="D233" s="154" t="s">
        <v>272</v>
      </c>
      <c r="E233" s="152">
        <v>38000</v>
      </c>
      <c r="F233" s="170"/>
      <c r="G233" s="45"/>
      <c r="H233" s="64"/>
      <c r="I233" s="66"/>
    </row>
    <row r="234" spans="1:9" ht="25.5">
      <c r="A234" s="196"/>
      <c r="B234" s="155"/>
      <c r="C234" s="155"/>
      <c r="D234" s="154" t="s">
        <v>154</v>
      </c>
      <c r="E234" s="144">
        <v>1262</v>
      </c>
      <c r="F234" s="170"/>
      <c r="G234" s="45"/>
      <c r="H234" s="64"/>
      <c r="I234" s="66"/>
    </row>
    <row r="235" spans="1:9" ht="12.75">
      <c r="A235" s="92"/>
      <c r="B235" s="93"/>
      <c r="C235" s="93"/>
      <c r="D235" s="102"/>
      <c r="E235" s="103"/>
      <c r="F235" s="170"/>
      <c r="G235" s="45"/>
      <c r="H235" s="64"/>
      <c r="I235" s="66"/>
    </row>
    <row r="236" spans="1:17" s="21" customFormat="1" ht="12.75">
      <c r="A236" s="133" t="s">
        <v>108</v>
      </c>
      <c r="B236" s="134">
        <v>801</v>
      </c>
      <c r="C236" s="134"/>
      <c r="D236" s="135" t="s">
        <v>16</v>
      </c>
      <c r="E236" s="136">
        <f>SUM(E238,E251,E262,E274,E280,E289,E294,E300)</f>
        <v>14460373.98</v>
      </c>
      <c r="F236" s="171"/>
      <c r="G236" s="45"/>
      <c r="H236" s="64"/>
      <c r="I236" s="66"/>
      <c r="J236" s="4"/>
      <c r="K236" s="4"/>
      <c r="L236" s="4"/>
      <c r="M236" s="4"/>
      <c r="N236" s="2"/>
      <c r="O236" s="2"/>
      <c r="P236" s="5"/>
      <c r="Q236" s="5"/>
    </row>
    <row r="237" spans="1:9" ht="12.75">
      <c r="A237" s="106"/>
      <c r="B237" s="97"/>
      <c r="C237" s="107"/>
      <c r="D237" s="108"/>
      <c r="E237" s="109"/>
      <c r="F237" s="171"/>
      <c r="G237" s="45"/>
      <c r="H237" s="64"/>
      <c r="I237" s="66"/>
    </row>
    <row r="238" spans="1:15" s="291" customFormat="1" ht="12.75">
      <c r="A238" s="138"/>
      <c r="B238" s="282"/>
      <c r="C238" s="282">
        <v>80101</v>
      </c>
      <c r="D238" s="283" t="s">
        <v>47</v>
      </c>
      <c r="E238" s="284">
        <f>SUM(E239,E247)</f>
        <v>4821656.87</v>
      </c>
      <c r="F238" s="302"/>
      <c r="G238" s="327"/>
      <c r="H238" s="287"/>
      <c r="I238" s="288"/>
      <c r="J238" s="289"/>
      <c r="K238" s="289"/>
      <c r="L238" s="289"/>
      <c r="M238" s="289"/>
      <c r="N238" s="290"/>
      <c r="O238" s="290"/>
    </row>
    <row r="239" spans="1:15" s="50" customFormat="1" ht="12.75">
      <c r="A239" s="100"/>
      <c r="B239" s="101"/>
      <c r="C239" s="101"/>
      <c r="D239" s="47" t="s">
        <v>28</v>
      </c>
      <c r="E239" s="91">
        <f>SUM(E240,E243,E245)</f>
        <v>4151410</v>
      </c>
      <c r="F239" s="181"/>
      <c r="G239" s="81"/>
      <c r="H239" s="70"/>
      <c r="I239" s="71"/>
      <c r="J239" s="48"/>
      <c r="K239" s="48"/>
      <c r="L239" s="48"/>
      <c r="M239" s="48"/>
      <c r="N239" s="49"/>
      <c r="O239" s="49"/>
    </row>
    <row r="240" spans="1:15" s="20" customFormat="1" ht="12.75">
      <c r="A240" s="117"/>
      <c r="B240" s="118"/>
      <c r="C240" s="118"/>
      <c r="D240" s="146" t="s">
        <v>132</v>
      </c>
      <c r="E240" s="144">
        <f>SUM(E241:E242)</f>
        <v>3526270</v>
      </c>
      <c r="F240" s="185"/>
      <c r="G240" s="82"/>
      <c r="H240" s="131"/>
      <c r="I240" s="79"/>
      <c r="J240" s="18"/>
      <c r="K240" s="18"/>
      <c r="L240" s="18"/>
      <c r="M240" s="18"/>
      <c r="N240" s="19"/>
      <c r="O240" s="19"/>
    </row>
    <row r="241" spans="1:15" s="20" customFormat="1" ht="12.75">
      <c r="A241" s="117"/>
      <c r="B241" s="118"/>
      <c r="C241" s="118"/>
      <c r="D241" s="145" t="s">
        <v>135</v>
      </c>
      <c r="E241" s="144">
        <v>3020900</v>
      </c>
      <c r="F241" s="187"/>
      <c r="G241" s="82"/>
      <c r="H241" s="131"/>
      <c r="I241" s="79"/>
      <c r="J241" s="18"/>
      <c r="K241" s="18"/>
      <c r="L241" s="18"/>
      <c r="M241" s="18"/>
      <c r="N241" s="19"/>
      <c r="O241" s="19"/>
    </row>
    <row r="242" spans="1:15" s="20" customFormat="1" ht="25.5">
      <c r="A242" s="117"/>
      <c r="B242" s="118"/>
      <c r="C242" s="118"/>
      <c r="D242" s="146" t="s">
        <v>136</v>
      </c>
      <c r="E242" s="144">
        <v>505370</v>
      </c>
      <c r="F242" s="187"/>
      <c r="G242" s="82"/>
      <c r="H242" s="131"/>
      <c r="I242" s="79"/>
      <c r="J242" s="18"/>
      <c r="K242" s="18"/>
      <c r="L242" s="18"/>
      <c r="M242" s="18"/>
      <c r="N242" s="19"/>
      <c r="O242" s="19"/>
    </row>
    <row r="243" spans="1:15" s="20" customFormat="1" ht="12.75">
      <c r="A243" s="117"/>
      <c r="B243" s="118"/>
      <c r="C243" s="118"/>
      <c r="D243" s="145" t="s">
        <v>239</v>
      </c>
      <c r="E243" s="144">
        <f>SUM(E244)</f>
        <v>550000</v>
      </c>
      <c r="F243" s="185"/>
      <c r="G243" s="82"/>
      <c r="H243" s="131"/>
      <c r="I243" s="79"/>
      <c r="J243" s="18"/>
      <c r="K243" s="18"/>
      <c r="L243" s="18"/>
      <c r="M243" s="18"/>
      <c r="N243" s="19"/>
      <c r="O243" s="19"/>
    </row>
    <row r="244" spans="1:15" s="20" customFormat="1" ht="25.5">
      <c r="A244" s="117"/>
      <c r="B244" s="118"/>
      <c r="C244" s="118"/>
      <c r="D244" s="145" t="s">
        <v>155</v>
      </c>
      <c r="E244" s="144">
        <v>550000</v>
      </c>
      <c r="F244" s="187"/>
      <c r="G244" s="82"/>
      <c r="H244" s="64"/>
      <c r="I244" s="79"/>
      <c r="J244" s="18"/>
      <c r="K244" s="18"/>
      <c r="L244" s="18"/>
      <c r="M244" s="18"/>
      <c r="N244" s="19"/>
      <c r="O244" s="19"/>
    </row>
    <row r="245" spans="1:15" s="20" customFormat="1" ht="12.75">
      <c r="A245" s="117"/>
      <c r="B245" s="118"/>
      <c r="C245" s="118"/>
      <c r="D245" s="145" t="s">
        <v>141</v>
      </c>
      <c r="E245" s="144">
        <v>75140</v>
      </c>
      <c r="F245" s="187"/>
      <c r="G245" s="82"/>
      <c r="H245" s="131"/>
      <c r="I245" s="79"/>
      <c r="J245" s="18"/>
      <c r="K245" s="18"/>
      <c r="L245" s="18"/>
      <c r="M245" s="18"/>
      <c r="N245" s="19"/>
      <c r="O245" s="19"/>
    </row>
    <row r="246" spans="1:15" s="20" customFormat="1" ht="12.75">
      <c r="A246" s="117"/>
      <c r="B246" s="118"/>
      <c r="C246" s="118"/>
      <c r="D246" s="119"/>
      <c r="E246" s="113"/>
      <c r="F246" s="185"/>
      <c r="G246" s="82"/>
      <c r="H246" s="131"/>
      <c r="I246" s="79"/>
      <c r="J246" s="18"/>
      <c r="K246" s="18"/>
      <c r="L246" s="18"/>
      <c r="M246" s="18"/>
      <c r="N246" s="19"/>
      <c r="O246" s="19"/>
    </row>
    <row r="247" spans="1:15" s="129" customFormat="1" ht="12.75">
      <c r="A247" s="139"/>
      <c r="B247" s="140"/>
      <c r="C247" s="140"/>
      <c r="D247" s="148" t="s">
        <v>42</v>
      </c>
      <c r="E247" s="149">
        <f>SUM(E248)</f>
        <v>670246.87</v>
      </c>
      <c r="F247" s="186"/>
      <c r="G247" s="141"/>
      <c r="H247" s="125"/>
      <c r="I247" s="126"/>
      <c r="J247" s="127"/>
      <c r="K247" s="127"/>
      <c r="L247" s="127"/>
      <c r="M247" s="127"/>
      <c r="N247" s="128"/>
      <c r="O247" s="128"/>
    </row>
    <row r="248" spans="1:15" s="20" customFormat="1" ht="12.75">
      <c r="A248" s="117"/>
      <c r="B248" s="118"/>
      <c r="C248" s="118"/>
      <c r="D248" s="145" t="s">
        <v>236</v>
      </c>
      <c r="E248" s="144">
        <f>SUM(E249)</f>
        <v>670246.87</v>
      </c>
      <c r="F248" s="185"/>
      <c r="G248" s="82"/>
      <c r="H248" s="131"/>
      <c r="I248" s="79"/>
      <c r="J248" s="18"/>
      <c r="K248" s="18"/>
      <c r="L248" s="18"/>
      <c r="M248" s="18"/>
      <c r="N248" s="19"/>
      <c r="O248" s="19"/>
    </row>
    <row r="249" spans="1:15" s="20" customFormat="1" ht="38.25">
      <c r="A249" s="117"/>
      <c r="B249" s="118"/>
      <c r="C249" s="118"/>
      <c r="D249" s="145" t="s">
        <v>177</v>
      </c>
      <c r="E249" s="144">
        <v>670246.87</v>
      </c>
      <c r="F249" s="187"/>
      <c r="G249" s="82"/>
      <c r="H249" s="64"/>
      <c r="I249" s="79"/>
      <c r="J249" s="18"/>
      <c r="K249" s="18"/>
      <c r="L249" s="18"/>
      <c r="M249" s="18"/>
      <c r="N249" s="19"/>
      <c r="O249" s="19"/>
    </row>
    <row r="250" spans="1:15" s="20" customFormat="1" ht="12.75">
      <c r="A250" s="117"/>
      <c r="B250" s="118"/>
      <c r="C250" s="118"/>
      <c r="D250" s="119"/>
      <c r="E250" s="113"/>
      <c r="F250" s="185"/>
      <c r="G250" s="82"/>
      <c r="H250" s="64"/>
      <c r="I250" s="79"/>
      <c r="J250" s="18"/>
      <c r="K250" s="18"/>
      <c r="L250" s="18"/>
      <c r="M250" s="18"/>
      <c r="N250" s="19"/>
      <c r="O250" s="19"/>
    </row>
    <row r="251" spans="1:15" s="291" customFormat="1" ht="12.75">
      <c r="A251" s="138"/>
      <c r="B251" s="282"/>
      <c r="C251" s="282">
        <v>80104</v>
      </c>
      <c r="D251" s="283" t="s">
        <v>95</v>
      </c>
      <c r="E251" s="284">
        <f>SUM(E252)</f>
        <v>2504534.11</v>
      </c>
      <c r="F251" s="302"/>
      <c r="G251" s="327"/>
      <c r="H251" s="287"/>
      <c r="I251" s="288"/>
      <c r="J251" s="289"/>
      <c r="K251" s="289"/>
      <c r="L251" s="289"/>
      <c r="M251" s="289"/>
      <c r="N251" s="290"/>
      <c r="O251" s="290"/>
    </row>
    <row r="252" spans="1:15" s="50" customFormat="1" ht="12.75">
      <c r="A252" s="90"/>
      <c r="B252" s="46"/>
      <c r="C252" s="46"/>
      <c r="D252" s="47" t="s">
        <v>28</v>
      </c>
      <c r="E252" s="91">
        <f>SUM(E253,E258,E259)</f>
        <v>2504534.11</v>
      </c>
      <c r="F252" s="181"/>
      <c r="G252" s="81"/>
      <c r="H252" s="70"/>
      <c r="I252" s="71"/>
      <c r="J252" s="48"/>
      <c r="K252" s="48"/>
      <c r="L252" s="48"/>
      <c r="M252" s="48"/>
      <c r="N252" s="49"/>
      <c r="O252" s="49"/>
    </row>
    <row r="253" spans="1:15" s="20" customFormat="1" ht="12.75">
      <c r="A253" s="197"/>
      <c r="B253" s="198"/>
      <c r="C253" s="198"/>
      <c r="D253" s="145" t="s">
        <v>132</v>
      </c>
      <c r="E253" s="144">
        <f>SUM(E254:E255)</f>
        <v>2348000</v>
      </c>
      <c r="F253" s="185"/>
      <c r="G253" s="82"/>
      <c r="H253" s="131"/>
      <c r="I253" s="79"/>
      <c r="J253" s="18"/>
      <c r="K253" s="18"/>
      <c r="L253" s="18"/>
      <c r="M253" s="18"/>
      <c r="N253" s="19"/>
      <c r="O253" s="19"/>
    </row>
    <row r="254" spans="1:15" s="20" customFormat="1" ht="12.75">
      <c r="A254" s="117"/>
      <c r="B254" s="118"/>
      <c r="C254" s="118"/>
      <c r="D254" s="145" t="s">
        <v>135</v>
      </c>
      <c r="E254" s="144">
        <v>1672000</v>
      </c>
      <c r="F254" s="187"/>
      <c r="G254" s="82"/>
      <c r="H254" s="131"/>
      <c r="I254" s="79"/>
      <c r="J254" s="18"/>
      <c r="K254" s="18"/>
      <c r="L254" s="18"/>
      <c r="M254" s="18"/>
      <c r="N254" s="19"/>
      <c r="O254" s="19"/>
    </row>
    <row r="255" spans="1:15" s="20" customFormat="1" ht="25.5">
      <c r="A255" s="117"/>
      <c r="B255" s="118"/>
      <c r="C255" s="118"/>
      <c r="D255" s="146" t="s">
        <v>232</v>
      </c>
      <c r="E255" s="144">
        <f>SUM(E256:E257)</f>
        <v>676000</v>
      </c>
      <c r="F255" s="187"/>
      <c r="G255" s="82"/>
      <c r="H255" s="131"/>
      <c r="I255" s="79"/>
      <c r="J255" s="18"/>
      <c r="K255" s="18"/>
      <c r="L255" s="18"/>
      <c r="M255" s="18"/>
      <c r="N255" s="19"/>
      <c r="O255" s="19"/>
    </row>
    <row r="256" spans="1:15" s="20" customFormat="1" ht="38.25">
      <c r="A256" s="117"/>
      <c r="B256" s="118"/>
      <c r="C256" s="118"/>
      <c r="D256" s="146" t="s">
        <v>197</v>
      </c>
      <c r="E256" s="144">
        <v>300000</v>
      </c>
      <c r="F256" s="187"/>
      <c r="G256" s="82"/>
      <c r="H256" s="131"/>
      <c r="I256" s="79"/>
      <c r="J256" s="18"/>
      <c r="K256" s="18"/>
      <c r="L256" s="18"/>
      <c r="M256" s="18"/>
      <c r="N256" s="19"/>
      <c r="O256" s="19"/>
    </row>
    <row r="257" spans="1:15" s="20" customFormat="1" ht="12.75">
      <c r="A257" s="117"/>
      <c r="B257" s="118"/>
      <c r="C257" s="118"/>
      <c r="D257" s="146" t="s">
        <v>150</v>
      </c>
      <c r="E257" s="144">
        <v>376000</v>
      </c>
      <c r="F257" s="187"/>
      <c r="G257" s="82"/>
      <c r="H257" s="131"/>
      <c r="I257" s="79"/>
      <c r="J257" s="18"/>
      <c r="K257" s="18"/>
      <c r="L257" s="18"/>
      <c r="M257" s="18"/>
      <c r="N257" s="19"/>
      <c r="O257" s="19"/>
    </row>
    <row r="258" spans="1:15" s="20" customFormat="1" ht="12.75">
      <c r="A258" s="117"/>
      <c r="B258" s="118"/>
      <c r="C258" s="118"/>
      <c r="D258" s="146" t="s">
        <v>156</v>
      </c>
      <c r="E258" s="144">
        <v>26534.11</v>
      </c>
      <c r="F258" s="187"/>
      <c r="G258" s="82"/>
      <c r="H258" s="131"/>
      <c r="I258" s="79"/>
      <c r="J258" s="18"/>
      <c r="K258" s="18"/>
      <c r="L258" s="18"/>
      <c r="M258" s="18"/>
      <c r="N258" s="19"/>
      <c r="O258" s="19"/>
    </row>
    <row r="259" spans="1:15" s="20" customFormat="1" ht="12.75">
      <c r="A259" s="117"/>
      <c r="B259" s="118"/>
      <c r="C259" s="118"/>
      <c r="D259" s="145" t="s">
        <v>240</v>
      </c>
      <c r="E259" s="144">
        <f>SUM(E260)</f>
        <v>130000</v>
      </c>
      <c r="F259" s="185"/>
      <c r="G259" s="82"/>
      <c r="H259" s="131"/>
      <c r="I259" s="79"/>
      <c r="J259" s="18"/>
      <c r="K259" s="18"/>
      <c r="L259" s="18"/>
      <c r="M259" s="18"/>
      <c r="N259" s="19"/>
      <c r="O259" s="19"/>
    </row>
    <row r="260" spans="1:15" s="20" customFormat="1" ht="25.5">
      <c r="A260" s="117"/>
      <c r="B260" s="118"/>
      <c r="C260" s="118"/>
      <c r="D260" s="145" t="s">
        <v>155</v>
      </c>
      <c r="E260" s="144">
        <v>130000</v>
      </c>
      <c r="F260" s="187"/>
      <c r="G260" s="82"/>
      <c r="H260" s="64"/>
      <c r="I260" s="79"/>
      <c r="J260" s="18"/>
      <c r="K260" s="18"/>
      <c r="L260" s="18"/>
      <c r="M260" s="18"/>
      <c r="N260" s="19"/>
      <c r="O260" s="19"/>
    </row>
    <row r="261" spans="1:15" s="20" customFormat="1" ht="12.75">
      <c r="A261" s="117"/>
      <c r="B261" s="118"/>
      <c r="C261" s="118"/>
      <c r="D261" s="119"/>
      <c r="E261" s="113"/>
      <c r="F261" s="185"/>
      <c r="G261" s="82"/>
      <c r="H261" s="64"/>
      <c r="I261" s="79"/>
      <c r="J261" s="18"/>
      <c r="K261" s="18"/>
      <c r="L261" s="18"/>
      <c r="M261" s="18"/>
      <c r="N261" s="19"/>
      <c r="O261" s="19"/>
    </row>
    <row r="262" spans="1:15" s="291" customFormat="1" ht="12.75">
      <c r="A262" s="137"/>
      <c r="B262" s="300"/>
      <c r="C262" s="282">
        <v>80110</v>
      </c>
      <c r="D262" s="283" t="s">
        <v>71</v>
      </c>
      <c r="E262" s="284">
        <f>SUM(E263,E269)</f>
        <v>5574202</v>
      </c>
      <c r="F262" s="302"/>
      <c r="G262" s="327"/>
      <c r="H262" s="287"/>
      <c r="I262" s="288"/>
      <c r="J262" s="289"/>
      <c r="K262" s="289"/>
      <c r="L262" s="289"/>
      <c r="M262" s="289"/>
      <c r="N262" s="290"/>
      <c r="O262" s="290"/>
    </row>
    <row r="263" spans="1:15" s="50" customFormat="1" ht="12.75">
      <c r="A263" s="100"/>
      <c r="B263" s="101"/>
      <c r="C263" s="46"/>
      <c r="D263" s="47" t="s">
        <v>28</v>
      </c>
      <c r="E263" s="91">
        <f>SUM(E264,E267)</f>
        <v>2171792</v>
      </c>
      <c r="F263" s="169"/>
      <c r="G263" s="81"/>
      <c r="H263" s="70"/>
      <c r="I263" s="71"/>
      <c r="J263" s="48"/>
      <c r="K263" s="48"/>
      <c r="L263" s="48"/>
      <c r="M263" s="48"/>
      <c r="N263" s="49"/>
      <c r="O263" s="49"/>
    </row>
    <row r="264" spans="1:15" s="20" customFormat="1" ht="12.75">
      <c r="A264" s="117"/>
      <c r="B264" s="118"/>
      <c r="C264" s="198"/>
      <c r="D264" s="145" t="s">
        <v>132</v>
      </c>
      <c r="E264" s="144">
        <f>SUM(E265:E266)</f>
        <v>2130770</v>
      </c>
      <c r="F264" s="358"/>
      <c r="G264" s="82"/>
      <c r="H264" s="131"/>
      <c r="I264" s="79"/>
      <c r="J264" s="18"/>
      <c r="K264" s="18"/>
      <c r="L264" s="18"/>
      <c r="M264" s="18"/>
      <c r="N264" s="19"/>
      <c r="O264" s="19"/>
    </row>
    <row r="265" spans="1:15" s="20" customFormat="1" ht="12.75">
      <c r="A265" s="117"/>
      <c r="B265" s="118"/>
      <c r="C265" s="118"/>
      <c r="D265" s="145" t="s">
        <v>135</v>
      </c>
      <c r="E265" s="144">
        <v>1751000</v>
      </c>
      <c r="F265" s="187"/>
      <c r="G265" s="82"/>
      <c r="H265" s="131"/>
      <c r="I265" s="79"/>
      <c r="J265" s="18"/>
      <c r="K265" s="18"/>
      <c r="L265" s="18"/>
      <c r="M265" s="18"/>
      <c r="N265" s="19"/>
      <c r="O265" s="19"/>
    </row>
    <row r="266" spans="1:15" s="20" customFormat="1" ht="25.5">
      <c r="A266" s="117"/>
      <c r="B266" s="118"/>
      <c r="C266" s="118"/>
      <c r="D266" s="146" t="s">
        <v>136</v>
      </c>
      <c r="E266" s="144">
        <v>379770</v>
      </c>
      <c r="F266" s="187"/>
      <c r="G266" s="82"/>
      <c r="H266" s="131"/>
      <c r="I266" s="79"/>
      <c r="J266" s="18"/>
      <c r="K266" s="18"/>
      <c r="L266" s="18"/>
      <c r="M266" s="18"/>
      <c r="N266" s="19"/>
      <c r="O266" s="19"/>
    </row>
    <row r="267" spans="1:15" s="20" customFormat="1" ht="12.75">
      <c r="A267" s="117"/>
      <c r="B267" s="118"/>
      <c r="C267" s="118"/>
      <c r="D267" s="146" t="s">
        <v>156</v>
      </c>
      <c r="E267" s="144">
        <v>41022</v>
      </c>
      <c r="F267" s="187"/>
      <c r="G267" s="82"/>
      <c r="H267" s="131"/>
      <c r="I267" s="79"/>
      <c r="J267" s="18"/>
      <c r="K267" s="18"/>
      <c r="L267" s="18"/>
      <c r="M267" s="18"/>
      <c r="N267" s="19"/>
      <c r="O267" s="19"/>
    </row>
    <row r="268" spans="1:15" s="20" customFormat="1" ht="12.75">
      <c r="A268" s="117"/>
      <c r="B268" s="118"/>
      <c r="C268" s="118"/>
      <c r="D268" s="119"/>
      <c r="E268" s="113"/>
      <c r="F268" s="187"/>
      <c r="G268" s="82"/>
      <c r="H268" s="64"/>
      <c r="I268" s="79"/>
      <c r="J268" s="18"/>
      <c r="K268" s="18"/>
      <c r="L268" s="18"/>
      <c r="M268" s="18"/>
      <c r="N268" s="19"/>
      <c r="O268" s="19"/>
    </row>
    <row r="269" spans="1:15" s="129" customFormat="1" ht="12.75">
      <c r="A269" s="139"/>
      <c r="B269" s="140"/>
      <c r="C269" s="140"/>
      <c r="D269" s="148" t="s">
        <v>42</v>
      </c>
      <c r="E269" s="149">
        <f>SUM(E270)</f>
        <v>3402410</v>
      </c>
      <c r="F269" s="186"/>
      <c r="G269" s="141"/>
      <c r="H269" s="125"/>
      <c r="I269" s="126"/>
      <c r="J269" s="127"/>
      <c r="K269" s="127"/>
      <c r="L269" s="127"/>
      <c r="M269" s="127"/>
      <c r="N269" s="128"/>
      <c r="O269" s="128"/>
    </row>
    <row r="270" spans="1:15" s="20" customFormat="1" ht="12.75">
      <c r="A270" s="117"/>
      <c r="B270" s="118"/>
      <c r="C270" s="118"/>
      <c r="D270" s="146" t="s">
        <v>236</v>
      </c>
      <c r="E270" s="144">
        <f>SUM(E271:E272)</f>
        <v>3402410</v>
      </c>
      <c r="F270" s="185"/>
      <c r="G270" s="82"/>
      <c r="H270" s="131"/>
      <c r="I270" s="79"/>
      <c r="J270" s="18"/>
      <c r="K270" s="18"/>
      <c r="L270" s="18"/>
      <c r="M270" s="18"/>
      <c r="N270" s="19"/>
      <c r="O270" s="19"/>
    </row>
    <row r="271" spans="1:15" s="20" customFormat="1" ht="38.25">
      <c r="A271" s="197"/>
      <c r="B271" s="198"/>
      <c r="C271" s="198"/>
      <c r="D271" s="145" t="s">
        <v>247</v>
      </c>
      <c r="E271" s="144">
        <v>2500000</v>
      </c>
      <c r="F271" s="187"/>
      <c r="G271" s="82"/>
      <c r="H271" s="64"/>
      <c r="I271" s="79"/>
      <c r="J271" s="18"/>
      <c r="K271" s="18"/>
      <c r="L271" s="18"/>
      <c r="M271" s="18"/>
      <c r="N271" s="19"/>
      <c r="O271" s="19"/>
    </row>
    <row r="272" spans="1:15" s="20" customFormat="1" ht="63.75">
      <c r="A272" s="117"/>
      <c r="B272" s="118"/>
      <c r="C272" s="118"/>
      <c r="D272" s="145" t="s">
        <v>184</v>
      </c>
      <c r="E272" s="144">
        <v>902410</v>
      </c>
      <c r="F272" s="187"/>
      <c r="G272" s="83"/>
      <c r="H272" s="64"/>
      <c r="I272" s="79"/>
      <c r="J272" s="18"/>
      <c r="K272" s="18"/>
      <c r="L272" s="18"/>
      <c r="M272" s="18"/>
      <c r="N272" s="19"/>
      <c r="O272" s="19"/>
    </row>
    <row r="273" spans="1:15" s="20" customFormat="1" ht="12.75">
      <c r="A273" s="117"/>
      <c r="B273" s="118"/>
      <c r="C273" s="118"/>
      <c r="D273" s="119"/>
      <c r="E273" s="99"/>
      <c r="F273" s="185"/>
      <c r="G273" s="83"/>
      <c r="H273" s="64"/>
      <c r="I273" s="79"/>
      <c r="J273" s="18"/>
      <c r="K273" s="18"/>
      <c r="L273" s="18"/>
      <c r="M273" s="18"/>
      <c r="N273" s="19"/>
      <c r="O273" s="19"/>
    </row>
    <row r="274" spans="1:15" s="291" customFormat="1" ht="12.75">
      <c r="A274" s="137"/>
      <c r="B274" s="300"/>
      <c r="C274" s="282">
        <v>80113</v>
      </c>
      <c r="D274" s="283" t="s">
        <v>48</v>
      </c>
      <c r="E274" s="284">
        <f>SUM(E275)</f>
        <v>222060</v>
      </c>
      <c r="F274" s="285"/>
      <c r="G274" s="286"/>
      <c r="H274" s="287"/>
      <c r="I274" s="288"/>
      <c r="J274" s="289"/>
      <c r="K274" s="289"/>
      <c r="L274" s="289"/>
      <c r="M274" s="289"/>
      <c r="N274" s="290"/>
      <c r="O274" s="290"/>
    </row>
    <row r="275" spans="1:15" s="50" customFormat="1" ht="12.75">
      <c r="A275" s="110"/>
      <c r="B275" s="101"/>
      <c r="C275" s="46"/>
      <c r="D275" s="47" t="s">
        <v>28</v>
      </c>
      <c r="E275" s="91">
        <f>SUM(E276)</f>
        <v>222060</v>
      </c>
      <c r="F275" s="181"/>
      <c r="G275" s="69"/>
      <c r="H275" s="70"/>
      <c r="I275" s="71"/>
      <c r="J275" s="48"/>
      <c r="K275" s="48"/>
      <c r="L275" s="48"/>
      <c r="M275" s="48"/>
      <c r="N275" s="49"/>
      <c r="O275" s="49"/>
    </row>
    <row r="276" spans="1:15" s="20" customFormat="1" ht="12.75">
      <c r="A276" s="142"/>
      <c r="B276" s="118"/>
      <c r="C276" s="198"/>
      <c r="D276" s="145" t="s">
        <v>132</v>
      </c>
      <c r="E276" s="144">
        <f>SUM(E277:E278)</f>
        <v>222060</v>
      </c>
      <c r="F276" s="185"/>
      <c r="G276" s="83"/>
      <c r="H276" s="131"/>
      <c r="I276" s="79"/>
      <c r="J276" s="18"/>
      <c r="K276" s="18"/>
      <c r="L276" s="18"/>
      <c r="M276" s="18"/>
      <c r="N276" s="19"/>
      <c r="O276" s="19"/>
    </row>
    <row r="277" spans="1:15" s="20" customFormat="1" ht="12.75">
      <c r="A277" s="142"/>
      <c r="B277" s="118"/>
      <c r="C277" s="118"/>
      <c r="D277" s="145" t="s">
        <v>135</v>
      </c>
      <c r="E277" s="144">
        <v>71960</v>
      </c>
      <c r="F277" s="187"/>
      <c r="G277" s="83"/>
      <c r="H277" s="131"/>
      <c r="I277" s="79"/>
      <c r="J277" s="18"/>
      <c r="K277" s="18"/>
      <c r="L277" s="18"/>
      <c r="M277" s="18"/>
      <c r="N277" s="19"/>
      <c r="O277" s="19"/>
    </row>
    <row r="278" spans="1:15" s="20" customFormat="1" ht="25.5">
      <c r="A278" s="142"/>
      <c r="B278" s="118"/>
      <c r="C278" s="118"/>
      <c r="D278" s="146" t="s">
        <v>136</v>
      </c>
      <c r="E278" s="144">
        <v>150100</v>
      </c>
      <c r="F278" s="187"/>
      <c r="G278" s="83"/>
      <c r="H278" s="131"/>
      <c r="I278" s="79"/>
      <c r="J278" s="18"/>
      <c r="K278" s="18"/>
      <c r="L278" s="18"/>
      <c r="M278" s="18"/>
      <c r="N278" s="19"/>
      <c r="O278" s="19"/>
    </row>
    <row r="279" spans="1:9" ht="12.75">
      <c r="A279" s="106"/>
      <c r="B279" s="97"/>
      <c r="C279" s="97"/>
      <c r="D279" s="98"/>
      <c r="E279" s="99"/>
      <c r="F279" s="184"/>
      <c r="G279" s="45"/>
      <c r="H279" s="64"/>
      <c r="I279" s="66"/>
    </row>
    <row r="280" spans="1:15" s="291" customFormat="1" ht="12.75">
      <c r="A280" s="137"/>
      <c r="B280" s="300"/>
      <c r="C280" s="282">
        <v>80130</v>
      </c>
      <c r="D280" s="283" t="s">
        <v>58</v>
      </c>
      <c r="E280" s="284">
        <f>E281</f>
        <v>583791</v>
      </c>
      <c r="F280" s="285"/>
      <c r="G280" s="286"/>
      <c r="H280" s="287"/>
      <c r="I280" s="288"/>
      <c r="J280" s="289"/>
      <c r="K280" s="289"/>
      <c r="L280" s="289"/>
      <c r="M280" s="289"/>
      <c r="N280" s="290"/>
      <c r="O280" s="290"/>
    </row>
    <row r="281" spans="1:15" s="50" customFormat="1" ht="12.75">
      <c r="A281" s="110"/>
      <c r="B281" s="101"/>
      <c r="C281" s="46"/>
      <c r="D281" s="47" t="s">
        <v>53</v>
      </c>
      <c r="E281" s="91">
        <f>SUM(E282,E285,E287)</f>
        <v>583791</v>
      </c>
      <c r="F281" s="181"/>
      <c r="G281" s="69"/>
      <c r="H281" s="70"/>
      <c r="I281" s="71"/>
      <c r="J281" s="48"/>
      <c r="K281" s="48"/>
      <c r="L281" s="48"/>
      <c r="M281" s="48"/>
      <c r="N281" s="49"/>
      <c r="O281" s="49"/>
    </row>
    <row r="282" spans="1:15" s="20" customFormat="1" ht="12.75">
      <c r="A282" s="142"/>
      <c r="B282" s="118"/>
      <c r="C282" s="198"/>
      <c r="D282" s="145" t="s">
        <v>132</v>
      </c>
      <c r="E282" s="144">
        <f>SUM(E283:E284)</f>
        <v>549825</v>
      </c>
      <c r="F282" s="185"/>
      <c r="G282" s="83"/>
      <c r="H282" s="131"/>
      <c r="I282" s="79"/>
      <c r="J282" s="18"/>
      <c r="K282" s="18"/>
      <c r="L282" s="18"/>
      <c r="M282" s="18"/>
      <c r="N282" s="19"/>
      <c r="O282" s="19"/>
    </row>
    <row r="283" spans="1:15" s="20" customFormat="1" ht="12.75">
      <c r="A283" s="142"/>
      <c r="B283" s="118"/>
      <c r="C283" s="198"/>
      <c r="D283" s="145" t="s">
        <v>135</v>
      </c>
      <c r="E283" s="144">
        <v>460000</v>
      </c>
      <c r="F283" s="187"/>
      <c r="G283" s="83"/>
      <c r="H283" s="131"/>
      <c r="I283" s="79"/>
      <c r="J283" s="18"/>
      <c r="K283" s="18"/>
      <c r="L283" s="18"/>
      <c r="M283" s="18"/>
      <c r="N283" s="19"/>
      <c r="O283" s="19"/>
    </row>
    <row r="284" spans="1:15" s="20" customFormat="1" ht="25.5">
      <c r="A284" s="142"/>
      <c r="B284" s="118"/>
      <c r="C284" s="198"/>
      <c r="D284" s="145" t="s">
        <v>136</v>
      </c>
      <c r="E284" s="144">
        <v>89825</v>
      </c>
      <c r="F284" s="187"/>
      <c r="G284" s="83"/>
      <c r="H284" s="131"/>
      <c r="I284" s="79"/>
      <c r="J284" s="18"/>
      <c r="K284" s="18"/>
      <c r="L284" s="18"/>
      <c r="M284" s="18"/>
      <c r="N284" s="19"/>
      <c r="O284" s="19"/>
    </row>
    <row r="285" spans="1:15" s="20" customFormat="1" ht="12.75">
      <c r="A285" s="142"/>
      <c r="B285" s="118"/>
      <c r="C285" s="118"/>
      <c r="D285" s="145" t="s">
        <v>239</v>
      </c>
      <c r="E285" s="144">
        <f>SUM(E286)</f>
        <v>32906</v>
      </c>
      <c r="F285" s="185"/>
      <c r="G285" s="83"/>
      <c r="H285" s="131"/>
      <c r="I285" s="79"/>
      <c r="J285" s="18"/>
      <c r="K285" s="18"/>
      <c r="L285" s="18"/>
      <c r="M285" s="18"/>
      <c r="N285" s="19"/>
      <c r="O285" s="19"/>
    </row>
    <row r="286" spans="1:9" ht="12.75">
      <c r="A286" s="106"/>
      <c r="B286" s="97"/>
      <c r="C286" s="97"/>
      <c r="D286" s="154" t="s">
        <v>158</v>
      </c>
      <c r="E286" s="152">
        <v>32906</v>
      </c>
      <c r="F286" s="184"/>
      <c r="G286" s="73"/>
      <c r="H286" s="64"/>
      <c r="I286" s="66"/>
    </row>
    <row r="287" spans="1:15" s="20" customFormat="1" ht="12.75">
      <c r="A287" s="142"/>
      <c r="B287" s="118"/>
      <c r="C287" s="118"/>
      <c r="D287" s="146" t="s">
        <v>141</v>
      </c>
      <c r="E287" s="144">
        <v>1060</v>
      </c>
      <c r="F287" s="187"/>
      <c r="G287" s="83"/>
      <c r="H287" s="131"/>
      <c r="I287" s="79"/>
      <c r="J287" s="18"/>
      <c r="K287" s="18"/>
      <c r="L287" s="18"/>
      <c r="M287" s="18"/>
      <c r="N287" s="19"/>
      <c r="O287" s="19"/>
    </row>
    <row r="288" spans="1:9" ht="12.75">
      <c r="A288" s="106"/>
      <c r="B288" s="97"/>
      <c r="C288" s="97"/>
      <c r="D288" s="98"/>
      <c r="E288" s="99"/>
      <c r="F288" s="184"/>
      <c r="G288" s="45"/>
      <c r="H288" s="64"/>
      <c r="I288" s="66"/>
    </row>
    <row r="289" spans="1:15" s="291" customFormat="1" ht="12.75">
      <c r="A289" s="137"/>
      <c r="B289" s="300"/>
      <c r="C289" s="282">
        <v>80146</v>
      </c>
      <c r="D289" s="283" t="s">
        <v>52</v>
      </c>
      <c r="E289" s="284">
        <f>SUM(E290)</f>
        <v>43378</v>
      </c>
      <c r="F289" s="285"/>
      <c r="G289" s="286"/>
      <c r="H289" s="287"/>
      <c r="I289" s="288"/>
      <c r="J289" s="289"/>
      <c r="K289" s="289"/>
      <c r="L289" s="289"/>
      <c r="M289" s="289"/>
      <c r="N289" s="290"/>
      <c r="O289" s="290"/>
    </row>
    <row r="290" spans="1:15" s="50" customFormat="1" ht="12.75">
      <c r="A290" s="110"/>
      <c r="B290" s="101"/>
      <c r="C290" s="46"/>
      <c r="D290" s="47" t="s">
        <v>28</v>
      </c>
      <c r="E290" s="91">
        <f>SUM(E291)</f>
        <v>43378</v>
      </c>
      <c r="F290" s="166"/>
      <c r="G290" s="69"/>
      <c r="H290" s="70"/>
      <c r="I290" s="71"/>
      <c r="J290" s="48"/>
      <c r="K290" s="48"/>
      <c r="L290" s="48"/>
      <c r="M290" s="48"/>
      <c r="N290" s="49"/>
      <c r="O290" s="49"/>
    </row>
    <row r="291" spans="1:15" s="20" customFormat="1" ht="12.75">
      <c r="A291" s="142"/>
      <c r="B291" s="118"/>
      <c r="C291" s="198"/>
      <c r="D291" s="145" t="s">
        <v>132</v>
      </c>
      <c r="E291" s="144">
        <f>SUM(E292)</f>
        <v>43378</v>
      </c>
      <c r="F291" s="187"/>
      <c r="G291" s="83"/>
      <c r="H291" s="131"/>
      <c r="I291" s="79"/>
      <c r="J291" s="18"/>
      <c r="K291" s="18"/>
      <c r="L291" s="18"/>
      <c r="M291" s="18"/>
      <c r="N291" s="19"/>
      <c r="O291" s="19"/>
    </row>
    <row r="292" spans="1:15" s="20" customFormat="1" ht="25.5">
      <c r="A292" s="142"/>
      <c r="B292" s="118"/>
      <c r="C292" s="198"/>
      <c r="D292" s="145" t="s">
        <v>136</v>
      </c>
      <c r="E292" s="144">
        <v>43378</v>
      </c>
      <c r="F292" s="187"/>
      <c r="G292" s="83"/>
      <c r="H292" s="131"/>
      <c r="I292" s="79"/>
      <c r="J292" s="18"/>
      <c r="K292" s="18"/>
      <c r="L292" s="18"/>
      <c r="M292" s="18"/>
      <c r="N292" s="19"/>
      <c r="O292" s="19"/>
    </row>
    <row r="293" spans="1:15" s="20" customFormat="1" ht="12.75">
      <c r="A293" s="142"/>
      <c r="B293" s="118"/>
      <c r="C293" s="118"/>
      <c r="D293" s="146"/>
      <c r="E293" s="113"/>
      <c r="F293" s="185"/>
      <c r="G293" s="83"/>
      <c r="H293" s="131"/>
      <c r="I293" s="79"/>
      <c r="J293" s="18"/>
      <c r="K293" s="18"/>
      <c r="L293" s="18"/>
      <c r="M293" s="18"/>
      <c r="N293" s="19"/>
      <c r="O293" s="19"/>
    </row>
    <row r="294" spans="1:15" s="330" customFormat="1" ht="12.75">
      <c r="A294" s="137"/>
      <c r="B294" s="300"/>
      <c r="C294" s="282" t="s">
        <v>96</v>
      </c>
      <c r="D294" s="283" t="s">
        <v>97</v>
      </c>
      <c r="E294" s="284">
        <f>SUM(E295)</f>
        <v>533987</v>
      </c>
      <c r="F294" s="285"/>
      <c r="G294" s="294"/>
      <c r="H294" s="287"/>
      <c r="I294" s="296"/>
      <c r="J294" s="328"/>
      <c r="K294" s="328"/>
      <c r="L294" s="328"/>
      <c r="M294" s="328"/>
      <c r="N294" s="329"/>
      <c r="O294" s="329"/>
    </row>
    <row r="295" spans="1:15" s="50" customFormat="1" ht="12.75">
      <c r="A295" s="100"/>
      <c r="B295" s="101"/>
      <c r="C295" s="46"/>
      <c r="D295" s="47" t="s">
        <v>28</v>
      </c>
      <c r="E295" s="91">
        <f>SUM(E296)</f>
        <v>533987</v>
      </c>
      <c r="F295" s="181"/>
      <c r="G295" s="81"/>
      <c r="H295" s="70"/>
      <c r="I295" s="71"/>
      <c r="J295" s="48"/>
      <c r="K295" s="48"/>
      <c r="L295" s="48"/>
      <c r="M295" s="48"/>
      <c r="N295" s="49"/>
      <c r="O295" s="49"/>
    </row>
    <row r="296" spans="1:15" s="20" customFormat="1" ht="12.75">
      <c r="A296" s="117"/>
      <c r="B296" s="118"/>
      <c r="C296" s="198"/>
      <c r="D296" s="145" t="s">
        <v>132</v>
      </c>
      <c r="E296" s="144">
        <f>SUM(E297:E298)</f>
        <v>533987</v>
      </c>
      <c r="F296" s="185"/>
      <c r="G296" s="82"/>
      <c r="H296" s="131"/>
      <c r="I296" s="79"/>
      <c r="J296" s="18"/>
      <c r="K296" s="18"/>
      <c r="L296" s="18"/>
      <c r="M296" s="18"/>
      <c r="N296" s="19"/>
      <c r="O296" s="19"/>
    </row>
    <row r="297" spans="1:15" s="20" customFormat="1" ht="12.75">
      <c r="A297" s="117"/>
      <c r="B297" s="118"/>
      <c r="C297" s="118"/>
      <c r="D297" s="145" t="s">
        <v>135</v>
      </c>
      <c r="E297" s="144">
        <v>274837</v>
      </c>
      <c r="F297" s="187"/>
      <c r="G297" s="82"/>
      <c r="H297" s="131"/>
      <c r="I297" s="79"/>
      <c r="J297" s="18"/>
      <c r="K297" s="18"/>
      <c r="L297" s="18"/>
      <c r="M297" s="18"/>
      <c r="N297" s="19"/>
      <c r="O297" s="19"/>
    </row>
    <row r="298" spans="1:15" s="20" customFormat="1" ht="25.5">
      <c r="A298" s="117"/>
      <c r="B298" s="118"/>
      <c r="C298" s="118"/>
      <c r="D298" s="146" t="s">
        <v>136</v>
      </c>
      <c r="E298" s="144">
        <v>259150</v>
      </c>
      <c r="F298" s="187"/>
      <c r="G298" s="82"/>
      <c r="H298" s="131"/>
      <c r="I298" s="79"/>
      <c r="J298" s="18"/>
      <c r="K298" s="18"/>
      <c r="L298" s="18"/>
      <c r="M298" s="18"/>
      <c r="N298" s="19"/>
      <c r="O298" s="19"/>
    </row>
    <row r="299" spans="1:9" ht="12.75">
      <c r="A299" s="96"/>
      <c r="B299" s="97"/>
      <c r="C299" s="97"/>
      <c r="D299" s="98"/>
      <c r="E299" s="99"/>
      <c r="F299" s="184"/>
      <c r="G299" s="45"/>
      <c r="H299" s="64"/>
      <c r="I299" s="66"/>
    </row>
    <row r="300" spans="1:15" s="291" customFormat="1" ht="12.75">
      <c r="A300" s="137"/>
      <c r="B300" s="300"/>
      <c r="C300" s="282">
        <v>80195</v>
      </c>
      <c r="D300" s="283" t="s">
        <v>26</v>
      </c>
      <c r="E300" s="284">
        <f>SUM(E301)</f>
        <v>176765</v>
      </c>
      <c r="F300" s="285"/>
      <c r="G300" s="286"/>
      <c r="H300" s="287"/>
      <c r="I300" s="288"/>
      <c r="J300" s="289"/>
      <c r="K300" s="289"/>
      <c r="L300" s="289"/>
      <c r="M300" s="289"/>
      <c r="N300" s="290"/>
      <c r="O300" s="290"/>
    </row>
    <row r="301" spans="1:15" s="50" customFormat="1" ht="12.75">
      <c r="A301" s="100"/>
      <c r="B301" s="101"/>
      <c r="C301" s="46"/>
      <c r="D301" s="47" t="s">
        <v>28</v>
      </c>
      <c r="E301" s="91">
        <f>SUM(E302,E307)</f>
        <v>176765</v>
      </c>
      <c r="F301" s="181"/>
      <c r="G301" s="69"/>
      <c r="H301" s="70"/>
      <c r="I301" s="71"/>
      <c r="J301" s="48"/>
      <c r="K301" s="48"/>
      <c r="L301" s="48"/>
      <c r="M301" s="48"/>
      <c r="N301" s="49"/>
      <c r="O301" s="49"/>
    </row>
    <row r="302" spans="1:15" s="20" customFormat="1" ht="12.75">
      <c r="A302" s="117"/>
      <c r="B302" s="118"/>
      <c r="C302" s="198"/>
      <c r="D302" s="145" t="s">
        <v>132</v>
      </c>
      <c r="E302" s="144">
        <f>SUM(E303:E304)</f>
        <v>83765</v>
      </c>
      <c r="F302" s="185"/>
      <c r="G302" s="83"/>
      <c r="H302" s="131"/>
      <c r="I302" s="79"/>
      <c r="J302" s="18"/>
      <c r="K302" s="18"/>
      <c r="L302" s="18"/>
      <c r="M302" s="18"/>
      <c r="N302" s="19"/>
      <c r="O302" s="19"/>
    </row>
    <row r="303" spans="1:15" s="20" customFormat="1" ht="12.75">
      <c r="A303" s="117"/>
      <c r="B303" s="118"/>
      <c r="C303" s="118"/>
      <c r="D303" s="145" t="s">
        <v>135</v>
      </c>
      <c r="E303" s="144">
        <v>500</v>
      </c>
      <c r="F303" s="187"/>
      <c r="G303" s="83"/>
      <c r="H303" s="131"/>
      <c r="I303" s="79"/>
      <c r="J303" s="18"/>
      <c r="K303" s="18"/>
      <c r="L303" s="18"/>
      <c r="M303" s="18"/>
      <c r="N303" s="19"/>
      <c r="O303" s="19"/>
    </row>
    <row r="304" spans="1:15" s="20" customFormat="1" ht="25.5">
      <c r="A304" s="117"/>
      <c r="B304" s="118"/>
      <c r="C304" s="118"/>
      <c r="D304" s="146" t="s">
        <v>232</v>
      </c>
      <c r="E304" s="144">
        <f>SUM(E305:E306)</f>
        <v>83265</v>
      </c>
      <c r="F304" s="185"/>
      <c r="G304" s="83"/>
      <c r="H304" s="131"/>
      <c r="I304" s="79"/>
      <c r="J304" s="18"/>
      <c r="K304" s="18"/>
      <c r="L304" s="18"/>
      <c r="M304" s="18"/>
      <c r="N304" s="19"/>
      <c r="O304" s="19"/>
    </row>
    <row r="305" spans="1:9" ht="12.75">
      <c r="A305" s="92"/>
      <c r="B305" s="93"/>
      <c r="C305" s="93"/>
      <c r="D305" s="150" t="s">
        <v>157</v>
      </c>
      <c r="E305" s="152">
        <v>75765</v>
      </c>
      <c r="F305" s="170"/>
      <c r="G305" s="45"/>
      <c r="H305" s="64"/>
      <c r="I305" s="66"/>
    </row>
    <row r="306" spans="1:9" ht="12.75">
      <c r="A306" s="92"/>
      <c r="B306" s="93"/>
      <c r="C306" s="93"/>
      <c r="D306" s="150" t="s">
        <v>150</v>
      </c>
      <c r="E306" s="152">
        <v>7500</v>
      </c>
      <c r="F306" s="170"/>
      <c r="G306" s="45"/>
      <c r="H306" s="64"/>
      <c r="I306" s="66"/>
    </row>
    <row r="307" spans="1:15" s="20" customFormat="1" ht="51">
      <c r="A307" s="114"/>
      <c r="B307" s="115"/>
      <c r="C307" s="115"/>
      <c r="D307" s="146" t="s">
        <v>241</v>
      </c>
      <c r="E307" s="162">
        <f>SUM(E308)</f>
        <v>93000</v>
      </c>
      <c r="F307" s="363"/>
      <c r="G307" s="83"/>
      <c r="H307" s="131"/>
      <c r="I307" s="79"/>
      <c r="J307" s="18"/>
      <c r="K307" s="18"/>
      <c r="L307" s="18"/>
      <c r="M307" s="18"/>
      <c r="N307" s="19"/>
      <c r="O307" s="19"/>
    </row>
    <row r="308" spans="1:9" ht="25.5">
      <c r="A308" s="92"/>
      <c r="B308" s="93"/>
      <c r="C308" s="93"/>
      <c r="D308" s="150" t="s">
        <v>208</v>
      </c>
      <c r="E308" s="153">
        <v>93000</v>
      </c>
      <c r="F308" s="170"/>
      <c r="G308" s="45"/>
      <c r="H308" s="64"/>
      <c r="I308" s="66"/>
    </row>
    <row r="309" spans="1:9" ht="12.75">
      <c r="A309" s="92"/>
      <c r="B309" s="93"/>
      <c r="C309" s="93"/>
      <c r="D309" s="102"/>
      <c r="E309" s="103"/>
      <c r="F309" s="170"/>
      <c r="G309" s="45"/>
      <c r="H309" s="64"/>
      <c r="I309" s="66"/>
    </row>
    <row r="310" spans="1:9" ht="12.75">
      <c r="A310" s="92"/>
      <c r="B310" s="93"/>
      <c r="C310" s="93"/>
      <c r="D310" s="102"/>
      <c r="E310" s="103"/>
      <c r="F310" s="170"/>
      <c r="G310" s="45"/>
      <c r="H310" s="64"/>
      <c r="I310" s="66"/>
    </row>
    <row r="311" spans="1:17" s="21" customFormat="1" ht="12.75">
      <c r="A311" s="133" t="s">
        <v>105</v>
      </c>
      <c r="B311" s="134">
        <v>851</v>
      </c>
      <c r="C311" s="134"/>
      <c r="D311" s="135" t="s">
        <v>17</v>
      </c>
      <c r="E311" s="136">
        <f>E318+E326+E313</f>
        <v>239350</v>
      </c>
      <c r="F311" s="171"/>
      <c r="G311" s="45"/>
      <c r="H311" s="64"/>
      <c r="I311" s="66"/>
      <c r="J311" s="4"/>
      <c r="K311" s="4"/>
      <c r="L311" s="4"/>
      <c r="M311" s="4"/>
      <c r="N311" s="2"/>
      <c r="O311" s="2"/>
      <c r="P311" s="5"/>
      <c r="Q311" s="5"/>
    </row>
    <row r="312" spans="1:9" ht="12.75">
      <c r="A312" s="92"/>
      <c r="B312" s="93"/>
      <c r="C312" s="93"/>
      <c r="D312" s="102"/>
      <c r="E312" s="103"/>
      <c r="F312" s="170"/>
      <c r="G312" s="45"/>
      <c r="H312" s="64"/>
      <c r="I312" s="66"/>
    </row>
    <row r="313" spans="1:15" s="299" customFormat="1" ht="12.75">
      <c r="A313" s="307"/>
      <c r="B313" s="308"/>
      <c r="C313" s="308" t="s">
        <v>90</v>
      </c>
      <c r="D313" s="309" t="s">
        <v>94</v>
      </c>
      <c r="E313" s="310">
        <f>SUM(E314)</f>
        <v>5000</v>
      </c>
      <c r="F313" s="320"/>
      <c r="G313" s="286"/>
      <c r="H313" s="287"/>
      <c r="I313" s="296"/>
      <c r="J313" s="297"/>
      <c r="K313" s="297"/>
      <c r="L313" s="297"/>
      <c r="M313" s="297"/>
      <c r="N313" s="298"/>
      <c r="O313" s="298"/>
    </row>
    <row r="314" spans="1:15" s="50" customFormat="1" ht="12.75">
      <c r="A314" s="207"/>
      <c r="B314" s="208"/>
      <c r="C314" s="208"/>
      <c r="D314" s="209" t="s">
        <v>36</v>
      </c>
      <c r="E314" s="191">
        <f>SUM(E315)</f>
        <v>5000</v>
      </c>
      <c r="F314" s="177"/>
      <c r="G314" s="69"/>
      <c r="H314" s="70"/>
      <c r="I314" s="71"/>
      <c r="J314" s="48"/>
      <c r="K314" s="48"/>
      <c r="L314" s="48"/>
      <c r="M314" s="48"/>
      <c r="N314" s="49"/>
      <c r="O314" s="49"/>
    </row>
    <row r="315" spans="1:15" s="20" customFormat="1" ht="12.75">
      <c r="A315" s="114"/>
      <c r="B315" s="115"/>
      <c r="C315" s="115"/>
      <c r="D315" s="146" t="s">
        <v>132</v>
      </c>
      <c r="E315" s="376">
        <f>SUM(E316)</f>
        <v>5000</v>
      </c>
      <c r="F315" s="371"/>
      <c r="G315" s="83"/>
      <c r="H315" s="131"/>
      <c r="I315" s="79"/>
      <c r="J315" s="18"/>
      <c r="K315" s="18"/>
      <c r="L315" s="18"/>
      <c r="M315" s="18"/>
      <c r="N315" s="19"/>
      <c r="O315" s="19"/>
    </row>
    <row r="316" spans="1:15" s="20" customFormat="1" ht="25.5">
      <c r="A316" s="114"/>
      <c r="B316" s="115"/>
      <c r="C316" s="115"/>
      <c r="D316" s="146" t="s">
        <v>137</v>
      </c>
      <c r="E316" s="162">
        <v>5000</v>
      </c>
      <c r="F316" s="253"/>
      <c r="G316" s="78"/>
      <c r="H316" s="131"/>
      <c r="I316" s="79"/>
      <c r="J316" s="18"/>
      <c r="K316" s="18"/>
      <c r="L316" s="18"/>
      <c r="M316" s="18"/>
      <c r="N316" s="19"/>
      <c r="O316" s="19"/>
    </row>
    <row r="317" spans="1:9" ht="12.75">
      <c r="A317" s="92"/>
      <c r="B317" s="93"/>
      <c r="C317" s="93"/>
      <c r="D317" s="102"/>
      <c r="E317" s="103"/>
      <c r="F317" s="170"/>
      <c r="G317" s="45"/>
      <c r="H317" s="64"/>
      <c r="I317" s="66"/>
    </row>
    <row r="318" spans="1:15" s="291" customFormat="1" ht="12.75">
      <c r="A318" s="138"/>
      <c r="B318" s="282"/>
      <c r="C318" s="282">
        <v>85154</v>
      </c>
      <c r="D318" s="283" t="s">
        <v>35</v>
      </c>
      <c r="E318" s="284">
        <f>SUM(E319)</f>
        <v>154300</v>
      </c>
      <c r="F318" s="285"/>
      <c r="G318" s="286"/>
      <c r="H318" s="287"/>
      <c r="I318" s="288"/>
      <c r="J318" s="289"/>
      <c r="K318" s="289"/>
      <c r="L318" s="289"/>
      <c r="M318" s="289"/>
      <c r="N318" s="290"/>
      <c r="O318" s="290"/>
    </row>
    <row r="319" spans="1:15" s="50" customFormat="1" ht="12.75">
      <c r="A319" s="90"/>
      <c r="B319" s="46"/>
      <c r="C319" s="46"/>
      <c r="D319" s="47" t="s">
        <v>36</v>
      </c>
      <c r="E319" s="91">
        <f>SUM(E320,E322)</f>
        <v>154300</v>
      </c>
      <c r="F319" s="173"/>
      <c r="G319" s="69"/>
      <c r="H319" s="70"/>
      <c r="I319" s="71"/>
      <c r="J319" s="48"/>
      <c r="K319" s="48"/>
      <c r="L319" s="48"/>
      <c r="M319" s="48"/>
      <c r="N319" s="49"/>
      <c r="O319" s="49"/>
    </row>
    <row r="320" spans="1:15" s="20" customFormat="1" ht="12.75">
      <c r="A320" s="197"/>
      <c r="B320" s="198"/>
      <c r="C320" s="198"/>
      <c r="D320" s="145" t="s">
        <v>229</v>
      </c>
      <c r="E320" s="144">
        <f>SUM(E321)</f>
        <v>105000</v>
      </c>
      <c r="F320" s="363"/>
      <c r="G320" s="83"/>
      <c r="H320" s="131"/>
      <c r="I320" s="79"/>
      <c r="J320" s="18"/>
      <c r="K320" s="18"/>
      <c r="L320" s="18"/>
      <c r="M320" s="18"/>
      <c r="N320" s="19"/>
      <c r="O320" s="19"/>
    </row>
    <row r="321" spans="1:9" ht="25.5">
      <c r="A321" s="196"/>
      <c r="B321" s="155"/>
      <c r="C321" s="155"/>
      <c r="D321" s="154" t="s">
        <v>261</v>
      </c>
      <c r="E321" s="152">
        <v>105000</v>
      </c>
      <c r="F321" s="184"/>
      <c r="G321" s="73"/>
      <c r="H321" s="64"/>
      <c r="I321" s="66"/>
    </row>
    <row r="322" spans="1:15" s="20" customFormat="1" ht="12.75">
      <c r="A322" s="197"/>
      <c r="B322" s="198"/>
      <c r="C322" s="198"/>
      <c r="D322" s="145" t="s">
        <v>133</v>
      </c>
      <c r="E322" s="144">
        <f>SUM(E323:E324)</f>
        <v>49300</v>
      </c>
      <c r="F322" s="185"/>
      <c r="G322" s="78"/>
      <c r="H322" s="131"/>
      <c r="I322" s="79"/>
      <c r="J322" s="18"/>
      <c r="K322" s="18"/>
      <c r="L322" s="18"/>
      <c r="M322" s="18"/>
      <c r="N322" s="19"/>
      <c r="O322" s="19"/>
    </row>
    <row r="323" spans="1:15" s="20" customFormat="1" ht="12.75">
      <c r="A323" s="114"/>
      <c r="B323" s="115"/>
      <c r="C323" s="118"/>
      <c r="D323" s="145" t="s">
        <v>259</v>
      </c>
      <c r="E323" s="144">
        <v>12653</v>
      </c>
      <c r="F323" s="253"/>
      <c r="G323" s="78"/>
      <c r="H323" s="131"/>
      <c r="I323" s="79"/>
      <c r="J323" s="18"/>
      <c r="K323" s="18"/>
      <c r="L323" s="18"/>
      <c r="M323" s="18"/>
      <c r="N323" s="19"/>
      <c r="O323" s="19"/>
    </row>
    <row r="324" spans="1:15" s="20" customFormat="1" ht="25.5">
      <c r="A324" s="114"/>
      <c r="B324" s="115"/>
      <c r="C324" s="118"/>
      <c r="D324" s="146" t="s">
        <v>260</v>
      </c>
      <c r="E324" s="144">
        <v>36647</v>
      </c>
      <c r="F324" s="253"/>
      <c r="G324" s="78"/>
      <c r="H324" s="131"/>
      <c r="I324" s="79"/>
      <c r="J324" s="18"/>
      <c r="K324" s="18"/>
      <c r="L324" s="18"/>
      <c r="M324" s="18"/>
      <c r="N324" s="19"/>
      <c r="O324" s="19"/>
    </row>
    <row r="325" spans="1:9" ht="12.75">
      <c r="A325" s="92"/>
      <c r="B325" s="93"/>
      <c r="C325" s="93"/>
      <c r="D325" s="102"/>
      <c r="E325" s="103"/>
      <c r="F325" s="170"/>
      <c r="G325" s="73"/>
      <c r="H325" s="64"/>
      <c r="I325" s="66"/>
    </row>
    <row r="326" spans="1:15" s="299" customFormat="1" ht="12.75">
      <c r="A326" s="331"/>
      <c r="B326" s="308"/>
      <c r="C326" s="308" t="s">
        <v>1</v>
      </c>
      <c r="D326" s="309" t="s">
        <v>26</v>
      </c>
      <c r="E326" s="310">
        <f>E327</f>
        <v>80050</v>
      </c>
      <c r="F326" s="320"/>
      <c r="G326" s="312"/>
      <c r="H326" s="287"/>
      <c r="I326" s="296"/>
      <c r="J326" s="297"/>
      <c r="K326" s="297"/>
      <c r="L326" s="297"/>
      <c r="M326" s="297"/>
      <c r="N326" s="298"/>
      <c r="O326" s="298"/>
    </row>
    <row r="327" spans="1:15" s="50" customFormat="1" ht="12.75">
      <c r="A327" s="104"/>
      <c r="B327" s="280"/>
      <c r="C327" s="280"/>
      <c r="D327" s="275" t="s">
        <v>36</v>
      </c>
      <c r="E327" s="191">
        <f>SUM(E328,E330)</f>
        <v>80050</v>
      </c>
      <c r="F327" s="177"/>
      <c r="G327" s="75"/>
      <c r="H327" s="70"/>
      <c r="I327" s="71"/>
      <c r="J327" s="48"/>
      <c r="K327" s="48"/>
      <c r="L327" s="48"/>
      <c r="M327" s="48"/>
      <c r="N327" s="49"/>
      <c r="O327" s="49"/>
    </row>
    <row r="328" spans="1:15" s="20" customFormat="1" ht="12.75">
      <c r="A328" s="114"/>
      <c r="B328" s="115"/>
      <c r="C328" s="115"/>
      <c r="D328" s="145" t="s">
        <v>229</v>
      </c>
      <c r="E328" s="376">
        <f>SUM(E329)</f>
        <v>50000</v>
      </c>
      <c r="F328" s="371"/>
      <c r="G328" s="78"/>
      <c r="H328" s="131"/>
      <c r="I328" s="79"/>
      <c r="J328" s="18"/>
      <c r="K328" s="18"/>
      <c r="L328" s="18"/>
      <c r="M328" s="18"/>
      <c r="N328" s="19"/>
      <c r="O328" s="19"/>
    </row>
    <row r="329" spans="1:9" ht="25.5">
      <c r="A329" s="92"/>
      <c r="B329" s="93"/>
      <c r="C329" s="93"/>
      <c r="D329" s="150" t="s">
        <v>262</v>
      </c>
      <c r="E329" s="202">
        <v>50000</v>
      </c>
      <c r="F329" s="239"/>
      <c r="G329" s="73"/>
      <c r="H329" s="64"/>
      <c r="I329" s="66"/>
    </row>
    <row r="330" spans="1:15" s="20" customFormat="1" ht="12.75">
      <c r="A330" s="114"/>
      <c r="B330" s="115"/>
      <c r="C330" s="115"/>
      <c r="D330" s="146" t="s">
        <v>133</v>
      </c>
      <c r="E330" s="376">
        <f>SUM(E331)</f>
        <v>30050</v>
      </c>
      <c r="F330" s="358"/>
      <c r="G330" s="78"/>
      <c r="H330" s="131"/>
      <c r="I330" s="79"/>
      <c r="J330" s="18"/>
      <c r="K330" s="18"/>
      <c r="L330" s="18"/>
      <c r="M330" s="18"/>
      <c r="N330" s="19"/>
      <c r="O330" s="19"/>
    </row>
    <row r="331" spans="1:15" s="20" customFormat="1" ht="25.5">
      <c r="A331" s="114"/>
      <c r="B331" s="115"/>
      <c r="C331" s="115"/>
      <c r="D331" s="146" t="s">
        <v>231</v>
      </c>
      <c r="E331" s="376">
        <f>SUM(E332:E333)</f>
        <v>30050</v>
      </c>
      <c r="F331" s="358"/>
      <c r="G331" s="78"/>
      <c r="H331" s="131"/>
      <c r="I331" s="79"/>
      <c r="J331" s="18"/>
      <c r="K331" s="18"/>
      <c r="L331" s="18"/>
      <c r="M331" s="18"/>
      <c r="N331" s="19"/>
      <c r="O331" s="19"/>
    </row>
    <row r="332" spans="1:15" s="20" customFormat="1" ht="12.75">
      <c r="A332" s="114"/>
      <c r="B332" s="115"/>
      <c r="C332" s="115"/>
      <c r="D332" s="146" t="s">
        <v>166</v>
      </c>
      <c r="E332" s="162">
        <v>30000</v>
      </c>
      <c r="F332" s="253"/>
      <c r="G332" s="78"/>
      <c r="H332" s="131"/>
      <c r="I332" s="79"/>
      <c r="J332" s="18"/>
      <c r="K332" s="18"/>
      <c r="L332" s="18"/>
      <c r="M332" s="18"/>
      <c r="N332" s="19"/>
      <c r="O332" s="19"/>
    </row>
    <row r="333" spans="1:15" s="20" customFormat="1" ht="12.75">
      <c r="A333" s="114"/>
      <c r="B333" s="115"/>
      <c r="C333" s="115"/>
      <c r="D333" s="146" t="s">
        <v>150</v>
      </c>
      <c r="E333" s="162">
        <v>50</v>
      </c>
      <c r="F333" s="253"/>
      <c r="G333" s="78"/>
      <c r="H333" s="131"/>
      <c r="I333" s="79"/>
      <c r="J333" s="18"/>
      <c r="K333" s="18"/>
      <c r="L333" s="18"/>
      <c r="M333" s="18"/>
      <c r="N333" s="19"/>
      <c r="O333" s="19"/>
    </row>
    <row r="334" spans="1:9" ht="12.75">
      <c r="A334" s="92"/>
      <c r="B334" s="93"/>
      <c r="C334" s="93"/>
      <c r="D334" s="102"/>
      <c r="E334" s="103"/>
      <c r="F334" s="178"/>
      <c r="G334" s="45"/>
      <c r="H334" s="64"/>
      <c r="I334" s="66"/>
    </row>
    <row r="335" spans="1:9" ht="12.75">
      <c r="A335" s="92"/>
      <c r="B335" s="93"/>
      <c r="C335" s="93"/>
      <c r="D335" s="102"/>
      <c r="E335" s="103"/>
      <c r="F335" s="178"/>
      <c r="G335" s="45"/>
      <c r="H335" s="64"/>
      <c r="I335" s="66"/>
    </row>
    <row r="336" spans="1:17" s="33" customFormat="1" ht="12.75">
      <c r="A336" s="133" t="s">
        <v>109</v>
      </c>
      <c r="B336" s="134">
        <v>852</v>
      </c>
      <c r="C336" s="134"/>
      <c r="D336" s="135" t="s">
        <v>50</v>
      </c>
      <c r="E336" s="136">
        <f>SUM(E338,E344,E357,E363,E368,E375,E380,E391,E386)</f>
        <v>3676566</v>
      </c>
      <c r="F336" s="171"/>
      <c r="G336" s="45"/>
      <c r="H336" s="64"/>
      <c r="I336" s="66"/>
      <c r="J336" s="30"/>
      <c r="K336" s="30"/>
      <c r="L336" s="30"/>
      <c r="M336" s="30"/>
      <c r="N336" s="31"/>
      <c r="O336" s="31"/>
      <c r="P336" s="32"/>
      <c r="Q336" s="32"/>
    </row>
    <row r="337" spans="1:9" ht="12.75">
      <c r="A337" s="106"/>
      <c r="B337" s="107"/>
      <c r="C337" s="107"/>
      <c r="D337" s="108"/>
      <c r="E337" s="109"/>
      <c r="F337" s="171"/>
      <c r="G337" s="45"/>
      <c r="H337" s="64"/>
      <c r="I337" s="66"/>
    </row>
    <row r="338" spans="1:15" s="291" customFormat="1" ht="12.75">
      <c r="A338" s="94"/>
      <c r="B338" s="95"/>
      <c r="C338" s="282" t="s">
        <v>79</v>
      </c>
      <c r="D338" s="283" t="s">
        <v>80</v>
      </c>
      <c r="E338" s="284">
        <f>SUM(E339)</f>
        <v>144053</v>
      </c>
      <c r="F338" s="302"/>
      <c r="G338" s="286"/>
      <c r="H338" s="287"/>
      <c r="I338" s="288"/>
      <c r="J338" s="289"/>
      <c r="K338" s="289"/>
      <c r="L338" s="289"/>
      <c r="M338" s="289"/>
      <c r="N338" s="290"/>
      <c r="O338" s="290"/>
    </row>
    <row r="339" spans="1:15" s="50" customFormat="1" ht="12.75">
      <c r="A339" s="110"/>
      <c r="B339" s="111"/>
      <c r="C339" s="101"/>
      <c r="D339" s="47" t="s">
        <v>31</v>
      </c>
      <c r="E339" s="91">
        <f>SUM(E340)</f>
        <v>144053</v>
      </c>
      <c r="F339" s="181"/>
      <c r="G339" s="69"/>
      <c r="H339" s="70"/>
      <c r="I339" s="71"/>
      <c r="J339" s="48"/>
      <c r="K339" s="48"/>
      <c r="L339" s="48"/>
      <c r="M339" s="48"/>
      <c r="N339" s="49"/>
      <c r="O339" s="49"/>
    </row>
    <row r="340" spans="1:15" s="20" customFormat="1" ht="12.75">
      <c r="A340" s="142"/>
      <c r="B340" s="193"/>
      <c r="C340" s="118"/>
      <c r="D340" s="145" t="s">
        <v>132</v>
      </c>
      <c r="E340" s="144">
        <f>SUM(E341)</f>
        <v>144053</v>
      </c>
      <c r="F340" s="185"/>
      <c r="G340" s="83"/>
      <c r="H340" s="131"/>
      <c r="I340" s="79"/>
      <c r="J340" s="18"/>
      <c r="K340" s="18"/>
      <c r="L340" s="18"/>
      <c r="M340" s="18"/>
      <c r="N340" s="19"/>
      <c r="O340" s="19"/>
    </row>
    <row r="341" spans="1:15" s="20" customFormat="1" ht="25.5">
      <c r="A341" s="142"/>
      <c r="B341" s="193"/>
      <c r="C341" s="118"/>
      <c r="D341" s="145" t="s">
        <v>230</v>
      </c>
      <c r="E341" s="144">
        <f>SUM(E342)</f>
        <v>144053</v>
      </c>
      <c r="F341" s="185"/>
      <c r="G341" s="83"/>
      <c r="H341" s="131"/>
      <c r="I341" s="79"/>
      <c r="J341" s="18"/>
      <c r="K341" s="18"/>
      <c r="L341" s="18"/>
      <c r="M341" s="18"/>
      <c r="N341" s="19"/>
      <c r="O341" s="19"/>
    </row>
    <row r="342" spans="1:9" ht="25.5">
      <c r="A342" s="106"/>
      <c r="B342" s="107"/>
      <c r="C342" s="97"/>
      <c r="D342" s="154" t="s">
        <v>167</v>
      </c>
      <c r="E342" s="152">
        <v>144053</v>
      </c>
      <c r="F342" s="184"/>
      <c r="G342" s="45"/>
      <c r="H342" s="64"/>
      <c r="I342" s="66"/>
    </row>
    <row r="343" spans="1:9" ht="12.75">
      <c r="A343" s="106"/>
      <c r="B343" s="107"/>
      <c r="C343" s="107"/>
      <c r="D343" s="108"/>
      <c r="E343" s="109"/>
      <c r="F343" s="171"/>
      <c r="G343" s="45"/>
      <c r="H343" s="64"/>
      <c r="I343" s="66"/>
    </row>
    <row r="344" spans="1:15" s="291" customFormat="1" ht="51">
      <c r="A344" s="137"/>
      <c r="B344" s="300"/>
      <c r="C344" s="282">
        <v>85212</v>
      </c>
      <c r="D344" s="283" t="s">
        <v>225</v>
      </c>
      <c r="E344" s="284">
        <f>E345</f>
        <v>2163000</v>
      </c>
      <c r="F344" s="302"/>
      <c r="G344" s="286"/>
      <c r="H344" s="287"/>
      <c r="I344" s="288"/>
      <c r="J344" s="289"/>
      <c r="K344" s="289"/>
      <c r="L344" s="289"/>
      <c r="M344" s="289"/>
      <c r="N344" s="290"/>
      <c r="O344" s="290"/>
    </row>
    <row r="345" spans="1:15" s="50" customFormat="1" ht="12.75">
      <c r="A345" s="110"/>
      <c r="B345" s="111"/>
      <c r="C345" s="195"/>
      <c r="D345" s="47" t="s">
        <v>28</v>
      </c>
      <c r="E345" s="91">
        <f>SUM(E346,E351,E354)</f>
        <v>2163000</v>
      </c>
      <c r="F345" s="188"/>
      <c r="G345" s="69"/>
      <c r="H345" s="70"/>
      <c r="I345" s="71"/>
      <c r="J345" s="48"/>
      <c r="K345" s="48"/>
      <c r="L345" s="48"/>
      <c r="M345" s="48"/>
      <c r="N345" s="49"/>
      <c r="O345" s="49"/>
    </row>
    <row r="346" spans="1:15" s="20" customFormat="1" ht="12.75">
      <c r="A346" s="142"/>
      <c r="B346" s="193"/>
      <c r="C346" s="193"/>
      <c r="D346" s="146" t="s">
        <v>132</v>
      </c>
      <c r="E346" s="144">
        <f>SUM(E347,E350)</f>
        <v>100260</v>
      </c>
      <c r="F346" s="88"/>
      <c r="G346" s="83"/>
      <c r="H346" s="131"/>
      <c r="I346" s="79"/>
      <c r="J346" s="18"/>
      <c r="K346" s="18"/>
      <c r="L346" s="18"/>
      <c r="M346" s="18"/>
      <c r="N346" s="19"/>
      <c r="O346" s="19"/>
    </row>
    <row r="347" spans="1:15" s="20" customFormat="1" ht="25.5">
      <c r="A347" s="142"/>
      <c r="B347" s="193"/>
      <c r="C347" s="193"/>
      <c r="D347" s="145" t="s">
        <v>237</v>
      </c>
      <c r="E347" s="144">
        <f>SUM(E348:E349)</f>
        <v>88305</v>
      </c>
      <c r="F347" s="187"/>
      <c r="G347" s="83"/>
      <c r="H347" s="131"/>
      <c r="I347" s="79"/>
      <c r="J347" s="18"/>
      <c r="K347" s="18"/>
      <c r="L347" s="18"/>
      <c r="M347" s="18"/>
      <c r="N347" s="19"/>
      <c r="O347" s="19"/>
    </row>
    <row r="348" spans="1:15" s="20" customFormat="1" ht="12.75">
      <c r="A348" s="142"/>
      <c r="B348" s="193"/>
      <c r="C348" s="193"/>
      <c r="D348" s="145" t="s">
        <v>170</v>
      </c>
      <c r="E348" s="144">
        <v>25478</v>
      </c>
      <c r="F348" s="185"/>
      <c r="G348" s="83"/>
      <c r="H348" s="131"/>
      <c r="I348" s="79"/>
      <c r="J348" s="18"/>
      <c r="K348" s="18"/>
      <c r="L348" s="18"/>
      <c r="M348" s="18"/>
      <c r="N348" s="19"/>
      <c r="O348" s="19"/>
    </row>
    <row r="349" spans="1:15" s="20" customFormat="1" ht="25.5">
      <c r="A349" s="142"/>
      <c r="B349" s="193"/>
      <c r="C349" s="193"/>
      <c r="D349" s="145" t="s">
        <v>171</v>
      </c>
      <c r="E349" s="144">
        <v>62827</v>
      </c>
      <c r="F349" s="185"/>
      <c r="G349" s="83"/>
      <c r="H349" s="131"/>
      <c r="I349" s="79"/>
      <c r="J349" s="18"/>
      <c r="K349" s="18"/>
      <c r="L349" s="18"/>
      <c r="M349" s="18"/>
      <c r="N349" s="19"/>
      <c r="O349" s="19"/>
    </row>
    <row r="350" spans="1:15" s="20" customFormat="1" ht="25.5">
      <c r="A350" s="142"/>
      <c r="B350" s="193"/>
      <c r="C350" s="193"/>
      <c r="D350" s="146" t="s">
        <v>136</v>
      </c>
      <c r="E350" s="144">
        <v>11955</v>
      </c>
      <c r="F350" s="187"/>
      <c r="G350" s="83"/>
      <c r="H350" s="131"/>
      <c r="I350" s="79"/>
      <c r="J350" s="18"/>
      <c r="K350" s="18"/>
      <c r="L350" s="18"/>
      <c r="M350" s="18"/>
      <c r="N350" s="19"/>
      <c r="O350" s="19"/>
    </row>
    <row r="351" spans="1:15" s="20" customFormat="1" ht="25.5">
      <c r="A351" s="142"/>
      <c r="B351" s="193"/>
      <c r="C351" s="193"/>
      <c r="D351" s="146" t="s">
        <v>242</v>
      </c>
      <c r="E351" s="144">
        <f>SUM(E352:E353)</f>
        <v>2056740</v>
      </c>
      <c r="F351" s="187"/>
      <c r="G351" s="83"/>
      <c r="H351" s="131"/>
      <c r="I351" s="79"/>
      <c r="J351" s="18"/>
      <c r="K351" s="18"/>
      <c r="L351" s="18"/>
      <c r="M351" s="18"/>
      <c r="N351" s="19"/>
      <c r="O351" s="19"/>
    </row>
    <row r="352" spans="1:15" s="20" customFormat="1" ht="12.75">
      <c r="A352" s="142"/>
      <c r="B352" s="193"/>
      <c r="C352" s="193"/>
      <c r="D352" s="145" t="s">
        <v>168</v>
      </c>
      <c r="E352" s="144">
        <v>1792740</v>
      </c>
      <c r="F352" s="185"/>
      <c r="G352" s="83"/>
      <c r="H352" s="131"/>
      <c r="I352" s="79"/>
      <c r="J352" s="18"/>
      <c r="K352" s="18"/>
      <c r="L352" s="18"/>
      <c r="M352" s="18"/>
      <c r="N352" s="19"/>
      <c r="O352" s="19"/>
    </row>
    <row r="353" spans="1:15" s="20" customFormat="1" ht="12.75">
      <c r="A353" s="142"/>
      <c r="B353" s="193"/>
      <c r="C353" s="193"/>
      <c r="D353" s="145" t="s">
        <v>169</v>
      </c>
      <c r="E353" s="144">
        <v>264000</v>
      </c>
      <c r="F353" s="185"/>
      <c r="G353" s="83"/>
      <c r="H353" s="131"/>
      <c r="I353" s="79"/>
      <c r="J353" s="18"/>
      <c r="K353" s="18"/>
      <c r="L353" s="18"/>
      <c r="M353" s="18"/>
      <c r="N353" s="19"/>
      <c r="O353" s="19"/>
    </row>
    <row r="354" spans="1:15" s="20" customFormat="1" ht="12.75">
      <c r="A354" s="393"/>
      <c r="B354" s="394"/>
      <c r="C354" s="198"/>
      <c r="D354" s="145" t="s">
        <v>240</v>
      </c>
      <c r="E354" s="144">
        <f>SUM(E355)</f>
        <v>6000</v>
      </c>
      <c r="F354" s="187"/>
      <c r="G354" s="83"/>
      <c r="H354" s="131"/>
      <c r="I354" s="79"/>
      <c r="J354" s="18"/>
      <c r="K354" s="18"/>
      <c r="L354" s="18"/>
      <c r="M354" s="18"/>
      <c r="N354" s="19"/>
      <c r="O354" s="19"/>
    </row>
    <row r="355" spans="1:9" ht="38.25">
      <c r="A355" s="216"/>
      <c r="B355" s="217"/>
      <c r="C355" s="155"/>
      <c r="D355" s="154" t="s">
        <v>248</v>
      </c>
      <c r="E355" s="152">
        <v>6000</v>
      </c>
      <c r="F355" s="184"/>
      <c r="G355" s="45"/>
      <c r="H355" s="64"/>
      <c r="I355" s="66"/>
    </row>
    <row r="356" spans="1:9" ht="12.75">
      <c r="A356" s="92"/>
      <c r="B356" s="93"/>
      <c r="C356" s="97"/>
      <c r="D356" s="98"/>
      <c r="E356" s="99"/>
      <c r="F356" s="180"/>
      <c r="G356" s="45"/>
      <c r="H356" s="64"/>
      <c r="I356" s="66"/>
    </row>
    <row r="357" spans="1:15" s="291" customFormat="1" ht="76.5">
      <c r="A357" s="138"/>
      <c r="B357" s="282"/>
      <c r="C357" s="282">
        <v>85213</v>
      </c>
      <c r="D357" s="283" t="s">
        <v>98</v>
      </c>
      <c r="E357" s="284">
        <f>SUM(E358)</f>
        <v>9700</v>
      </c>
      <c r="F357" s="302"/>
      <c r="G357" s="286"/>
      <c r="H357" s="287"/>
      <c r="I357" s="288"/>
      <c r="J357" s="289"/>
      <c r="K357" s="289"/>
      <c r="L357" s="289"/>
      <c r="M357" s="289"/>
      <c r="N357" s="290"/>
      <c r="O357" s="290"/>
    </row>
    <row r="358" spans="1:15" s="50" customFormat="1" ht="12.75">
      <c r="A358" s="90"/>
      <c r="B358" s="46"/>
      <c r="C358" s="46"/>
      <c r="D358" s="47" t="s">
        <v>28</v>
      </c>
      <c r="E358" s="91">
        <f>SUM(E359)</f>
        <v>9700</v>
      </c>
      <c r="F358" s="188"/>
      <c r="G358" s="69"/>
      <c r="H358" s="70"/>
      <c r="I358" s="71"/>
      <c r="J358" s="48"/>
      <c r="K358" s="48"/>
      <c r="L358" s="48"/>
      <c r="M358" s="48"/>
      <c r="N358" s="49"/>
      <c r="O358" s="49"/>
    </row>
    <row r="359" spans="1:15" s="20" customFormat="1" ht="12.75">
      <c r="A359" s="197"/>
      <c r="B359" s="198"/>
      <c r="C359" s="198"/>
      <c r="D359" s="145" t="s">
        <v>132</v>
      </c>
      <c r="E359" s="144">
        <f>SUM(E360)</f>
        <v>9700</v>
      </c>
      <c r="F359" s="88"/>
      <c r="G359" s="83"/>
      <c r="H359" s="131"/>
      <c r="I359" s="79"/>
      <c r="J359" s="18"/>
      <c r="K359" s="18"/>
      <c r="L359" s="18"/>
      <c r="M359" s="18"/>
      <c r="N359" s="19"/>
      <c r="O359" s="19"/>
    </row>
    <row r="360" spans="1:15" s="20" customFormat="1" ht="25.5">
      <c r="A360" s="197"/>
      <c r="B360" s="198"/>
      <c r="C360" s="198"/>
      <c r="D360" s="145" t="s">
        <v>237</v>
      </c>
      <c r="E360" s="144">
        <f>SUM(E361)</f>
        <v>9700</v>
      </c>
      <c r="F360" s="187"/>
      <c r="G360" s="83"/>
      <c r="H360" s="131"/>
      <c r="I360" s="79"/>
      <c r="J360" s="18"/>
      <c r="K360" s="18"/>
      <c r="L360" s="18"/>
      <c r="M360" s="18"/>
      <c r="N360" s="19"/>
      <c r="O360" s="19"/>
    </row>
    <row r="361" spans="1:9" ht="12.75">
      <c r="A361" s="196"/>
      <c r="B361" s="155"/>
      <c r="C361" s="155"/>
      <c r="D361" s="154" t="s">
        <v>172</v>
      </c>
      <c r="E361" s="152">
        <v>9700</v>
      </c>
      <c r="F361" s="184"/>
      <c r="G361" s="45"/>
      <c r="H361" s="64"/>
      <c r="I361" s="66"/>
    </row>
    <row r="362" spans="1:9" ht="12.75">
      <c r="A362" s="92"/>
      <c r="B362" s="93"/>
      <c r="C362" s="97"/>
      <c r="D362" s="98"/>
      <c r="E362" s="99"/>
      <c r="F362" s="184"/>
      <c r="G362" s="45"/>
      <c r="H362" s="64"/>
      <c r="I362" s="66"/>
    </row>
    <row r="363" spans="1:15" s="291" customFormat="1" ht="25.5">
      <c r="A363" s="138"/>
      <c r="B363" s="282"/>
      <c r="C363" s="282">
        <v>85214</v>
      </c>
      <c r="D363" s="283" t="s">
        <v>86</v>
      </c>
      <c r="E363" s="284">
        <f>SUM(E364)</f>
        <v>277700</v>
      </c>
      <c r="F363" s="285"/>
      <c r="G363" s="286"/>
      <c r="H363" s="287"/>
      <c r="I363" s="288"/>
      <c r="J363" s="289"/>
      <c r="K363" s="289"/>
      <c r="L363" s="289"/>
      <c r="M363" s="289"/>
      <c r="N363" s="290"/>
      <c r="O363" s="290"/>
    </row>
    <row r="364" spans="1:15" s="50" customFormat="1" ht="12.75">
      <c r="A364" s="90"/>
      <c r="B364" s="46"/>
      <c r="C364" s="46"/>
      <c r="D364" s="47" t="s">
        <v>28</v>
      </c>
      <c r="E364" s="157">
        <f>SUM(E365)</f>
        <v>277700</v>
      </c>
      <c r="F364" s="189"/>
      <c r="G364" s="69"/>
      <c r="H364" s="70"/>
      <c r="I364" s="71"/>
      <c r="J364" s="48"/>
      <c r="K364" s="48"/>
      <c r="L364" s="48"/>
      <c r="M364" s="48"/>
      <c r="N364" s="49"/>
      <c r="O364" s="49"/>
    </row>
    <row r="365" spans="1:15" s="20" customFormat="1" ht="25.5">
      <c r="A365" s="197"/>
      <c r="B365" s="198"/>
      <c r="C365" s="198"/>
      <c r="D365" s="145" t="s">
        <v>234</v>
      </c>
      <c r="E365" s="364">
        <f>SUM(E366)</f>
        <v>277700</v>
      </c>
      <c r="F365" s="395"/>
      <c r="G365" s="83"/>
      <c r="H365" s="131"/>
      <c r="I365" s="79"/>
      <c r="J365" s="18"/>
      <c r="K365" s="18"/>
      <c r="L365" s="18"/>
      <c r="M365" s="18"/>
      <c r="N365" s="19"/>
      <c r="O365" s="19"/>
    </row>
    <row r="366" spans="1:15" s="20" customFormat="1" ht="38.25">
      <c r="A366" s="197"/>
      <c r="B366" s="198"/>
      <c r="C366" s="198"/>
      <c r="D366" s="145" t="s">
        <v>173</v>
      </c>
      <c r="E366" s="144">
        <v>277700</v>
      </c>
      <c r="F366" s="88"/>
      <c r="G366" s="83"/>
      <c r="H366" s="131"/>
      <c r="I366" s="79"/>
      <c r="J366" s="18"/>
      <c r="K366" s="18"/>
      <c r="L366" s="18"/>
      <c r="M366" s="18"/>
      <c r="N366" s="19"/>
      <c r="O366" s="19"/>
    </row>
    <row r="367" spans="1:9" ht="12.75">
      <c r="A367" s="92"/>
      <c r="B367" s="93"/>
      <c r="C367" s="93"/>
      <c r="D367" s="102"/>
      <c r="E367" s="103"/>
      <c r="F367" s="170"/>
      <c r="G367" s="45"/>
      <c r="H367" s="64"/>
      <c r="I367" s="66"/>
    </row>
    <row r="368" spans="1:15" s="291" customFormat="1" ht="12.75">
      <c r="A368" s="137"/>
      <c r="B368" s="300"/>
      <c r="C368" s="282">
        <v>85215</v>
      </c>
      <c r="D368" s="283" t="s">
        <v>37</v>
      </c>
      <c r="E368" s="284">
        <f>SUM(E369)</f>
        <v>208000</v>
      </c>
      <c r="F368" s="285"/>
      <c r="G368" s="286"/>
      <c r="H368" s="287"/>
      <c r="I368" s="288"/>
      <c r="J368" s="289"/>
      <c r="K368" s="289"/>
      <c r="L368" s="289"/>
      <c r="M368" s="289"/>
      <c r="N368" s="290"/>
      <c r="O368" s="290"/>
    </row>
    <row r="369" spans="1:15" s="50" customFormat="1" ht="12.75">
      <c r="A369" s="104"/>
      <c r="B369" s="105"/>
      <c r="C369" s="46"/>
      <c r="D369" s="47" t="s">
        <v>28</v>
      </c>
      <c r="E369" s="91">
        <f>SUM(E370,E372)</f>
        <v>208000</v>
      </c>
      <c r="F369" s="166"/>
      <c r="G369" s="69"/>
      <c r="H369" s="70"/>
      <c r="I369" s="71"/>
      <c r="J369" s="48"/>
      <c r="K369" s="48"/>
      <c r="L369" s="48"/>
      <c r="M369" s="48"/>
      <c r="N369" s="49"/>
      <c r="O369" s="49"/>
    </row>
    <row r="370" spans="1:15" s="20" customFormat="1" ht="12.75">
      <c r="A370" s="114"/>
      <c r="B370" s="115"/>
      <c r="C370" s="198"/>
      <c r="D370" s="145" t="s">
        <v>132</v>
      </c>
      <c r="E370" s="144">
        <f>SUM(E371)</f>
        <v>3000</v>
      </c>
      <c r="F370" s="185"/>
      <c r="G370" s="372"/>
      <c r="H370" s="131"/>
      <c r="I370" s="79"/>
      <c r="J370" s="18"/>
      <c r="K370" s="18"/>
      <c r="L370" s="18"/>
      <c r="M370" s="18"/>
      <c r="N370" s="19"/>
      <c r="O370" s="19"/>
    </row>
    <row r="371" spans="1:15" s="20" customFormat="1" ht="12.75">
      <c r="A371" s="114"/>
      <c r="B371" s="115"/>
      <c r="C371" s="198"/>
      <c r="D371" s="145" t="s">
        <v>135</v>
      </c>
      <c r="E371" s="144">
        <v>3000</v>
      </c>
      <c r="F371" s="187"/>
      <c r="G371" s="78"/>
      <c r="H371" s="131"/>
      <c r="I371" s="79"/>
      <c r="J371" s="18"/>
      <c r="K371" s="18"/>
      <c r="L371" s="18"/>
      <c r="M371" s="18"/>
      <c r="N371" s="19"/>
      <c r="O371" s="19"/>
    </row>
    <row r="372" spans="1:15" s="20" customFormat="1" ht="25.5">
      <c r="A372" s="114"/>
      <c r="B372" s="115"/>
      <c r="C372" s="198"/>
      <c r="D372" s="145" t="s">
        <v>242</v>
      </c>
      <c r="E372" s="144">
        <f>SUM(E373)</f>
        <v>205000</v>
      </c>
      <c r="F372" s="363"/>
      <c r="G372" s="83"/>
      <c r="H372" s="131"/>
      <c r="I372" s="79"/>
      <c r="J372" s="18"/>
      <c r="K372" s="18"/>
      <c r="L372" s="18"/>
      <c r="M372" s="18"/>
      <c r="N372" s="19"/>
      <c r="O372" s="19"/>
    </row>
    <row r="373" spans="1:9" ht="12.75">
      <c r="A373" s="92"/>
      <c r="B373" s="93"/>
      <c r="C373" s="155"/>
      <c r="D373" s="145" t="s">
        <v>168</v>
      </c>
      <c r="E373" s="152">
        <v>205000</v>
      </c>
      <c r="F373" s="170"/>
      <c r="G373" s="45"/>
      <c r="H373" s="64"/>
      <c r="I373" s="66"/>
    </row>
    <row r="374" spans="1:9" ht="12.75">
      <c r="A374" s="92"/>
      <c r="B374" s="93"/>
      <c r="C374" s="93"/>
      <c r="D374" s="102"/>
      <c r="E374" s="103"/>
      <c r="F374" s="170"/>
      <c r="G374" s="45"/>
      <c r="H374" s="64"/>
      <c r="I374" s="66"/>
    </row>
    <row r="375" spans="1:17" s="326" customFormat="1" ht="12.75">
      <c r="A375" s="307"/>
      <c r="B375" s="308"/>
      <c r="C375" s="308" t="s">
        <v>174</v>
      </c>
      <c r="D375" s="309" t="s">
        <v>175</v>
      </c>
      <c r="E375" s="310">
        <f>SUM(E376)</f>
        <v>47400</v>
      </c>
      <c r="F375" s="332"/>
      <c r="G375" s="67"/>
      <c r="H375" s="287"/>
      <c r="I375" s="68"/>
      <c r="J375" s="14"/>
      <c r="K375" s="14"/>
      <c r="L375" s="14"/>
      <c r="M375" s="14"/>
      <c r="N375" s="15"/>
      <c r="O375" s="15"/>
      <c r="P375" s="16"/>
      <c r="Q375" s="16"/>
    </row>
    <row r="376" spans="1:15" s="50" customFormat="1" ht="12.75">
      <c r="A376" s="207"/>
      <c r="B376" s="208"/>
      <c r="C376" s="208"/>
      <c r="D376" s="209" t="s">
        <v>28</v>
      </c>
      <c r="E376" s="191">
        <f>SUM(E377)</f>
        <v>47400</v>
      </c>
      <c r="F376" s="173"/>
      <c r="G376" s="69"/>
      <c r="H376" s="70"/>
      <c r="I376" s="71"/>
      <c r="J376" s="48"/>
      <c r="K376" s="48"/>
      <c r="L376" s="48"/>
      <c r="M376" s="48"/>
      <c r="N376" s="49"/>
      <c r="O376" s="49"/>
    </row>
    <row r="377" spans="1:15" s="20" customFormat="1" ht="25.5">
      <c r="A377" s="368"/>
      <c r="B377" s="369"/>
      <c r="C377" s="369"/>
      <c r="D377" s="370" t="s">
        <v>234</v>
      </c>
      <c r="E377" s="147">
        <f>SUM(E378)</f>
        <v>47400</v>
      </c>
      <c r="F377" s="363"/>
      <c r="G377" s="83"/>
      <c r="H377" s="131"/>
      <c r="I377" s="79"/>
      <c r="J377" s="18"/>
      <c r="K377" s="18"/>
      <c r="L377" s="18"/>
      <c r="M377" s="18"/>
      <c r="N377" s="19"/>
      <c r="O377" s="19"/>
    </row>
    <row r="378" spans="1:9" ht="12.75">
      <c r="A378" s="199"/>
      <c r="B378" s="200"/>
      <c r="C378" s="200"/>
      <c r="D378" s="201" t="s">
        <v>168</v>
      </c>
      <c r="E378" s="151">
        <v>47400</v>
      </c>
      <c r="F378" s="170"/>
      <c r="G378" s="45"/>
      <c r="H378" s="64"/>
      <c r="I378" s="66"/>
    </row>
    <row r="379" spans="1:9" ht="12.75">
      <c r="A379" s="92"/>
      <c r="B379" s="93"/>
      <c r="C379" s="93"/>
      <c r="D379" s="102"/>
      <c r="E379" s="103"/>
      <c r="F379" s="170"/>
      <c r="G379" s="45"/>
      <c r="H379" s="64"/>
      <c r="I379" s="66"/>
    </row>
    <row r="380" spans="1:15" s="291" customFormat="1" ht="12.75">
      <c r="A380" s="138"/>
      <c r="B380" s="282"/>
      <c r="C380" s="282">
        <v>85219</v>
      </c>
      <c r="D380" s="283" t="s">
        <v>39</v>
      </c>
      <c r="E380" s="284">
        <f>SUM(E381)</f>
        <v>811713</v>
      </c>
      <c r="F380" s="302"/>
      <c r="G380" s="286"/>
      <c r="H380" s="287"/>
      <c r="I380" s="288"/>
      <c r="J380" s="289"/>
      <c r="K380" s="289"/>
      <c r="L380" s="289"/>
      <c r="M380" s="289"/>
      <c r="N380" s="290"/>
      <c r="O380" s="290"/>
    </row>
    <row r="381" spans="1:15" s="50" customFormat="1" ht="12.75">
      <c r="A381" s="90"/>
      <c r="B381" s="46"/>
      <c r="C381" s="46"/>
      <c r="D381" s="47" t="s">
        <v>28</v>
      </c>
      <c r="E381" s="91">
        <f>SUM(E382)</f>
        <v>811713</v>
      </c>
      <c r="F381" s="181"/>
      <c r="G381" s="69"/>
      <c r="H381" s="70"/>
      <c r="I381" s="71"/>
      <c r="J381" s="48"/>
      <c r="K381" s="48"/>
      <c r="L381" s="48"/>
      <c r="M381" s="48"/>
      <c r="N381" s="49"/>
      <c r="O381" s="49"/>
    </row>
    <row r="382" spans="1:15" s="20" customFormat="1" ht="12.75">
      <c r="A382" s="114"/>
      <c r="B382" s="115"/>
      <c r="C382" s="118"/>
      <c r="D382" s="146" t="s">
        <v>132</v>
      </c>
      <c r="E382" s="144">
        <f>SUM(E383:E384)</f>
        <v>811713</v>
      </c>
      <c r="F382" s="185"/>
      <c r="G382" s="83"/>
      <c r="H382" s="131"/>
      <c r="I382" s="79"/>
      <c r="J382" s="18"/>
      <c r="K382" s="18"/>
      <c r="L382" s="18"/>
      <c r="M382" s="18"/>
      <c r="N382" s="19"/>
      <c r="O382" s="19"/>
    </row>
    <row r="383" spans="1:15" s="20" customFormat="1" ht="38.25">
      <c r="A383" s="114"/>
      <c r="B383" s="115"/>
      <c r="C383" s="118"/>
      <c r="D383" s="145" t="s">
        <v>176</v>
      </c>
      <c r="E383" s="144">
        <v>651945</v>
      </c>
      <c r="F383" s="396"/>
      <c r="G383" s="83"/>
      <c r="H383" s="131"/>
      <c r="I383" s="79"/>
      <c r="J383" s="18"/>
      <c r="K383" s="18"/>
      <c r="L383" s="18"/>
      <c r="M383" s="18"/>
      <c r="N383" s="19"/>
      <c r="O383" s="19"/>
    </row>
    <row r="384" spans="1:15" s="20" customFormat="1" ht="25.5">
      <c r="A384" s="114"/>
      <c r="B384" s="115"/>
      <c r="C384" s="118"/>
      <c r="D384" s="146" t="s">
        <v>136</v>
      </c>
      <c r="E384" s="144">
        <v>159768</v>
      </c>
      <c r="F384" s="187"/>
      <c r="G384" s="83"/>
      <c r="H384" s="131"/>
      <c r="I384" s="79"/>
      <c r="J384" s="18"/>
      <c r="K384" s="18"/>
      <c r="L384" s="18"/>
      <c r="M384" s="18"/>
      <c r="N384" s="19"/>
      <c r="O384" s="19"/>
    </row>
    <row r="385" spans="1:9" ht="12.75">
      <c r="A385" s="92"/>
      <c r="B385" s="93"/>
      <c r="C385" s="97"/>
      <c r="D385" s="102"/>
      <c r="E385" s="99"/>
      <c r="F385" s="190"/>
      <c r="G385" s="45"/>
      <c r="H385" s="64"/>
      <c r="I385" s="66"/>
    </row>
    <row r="386" spans="1:15" s="299" customFormat="1" ht="25.5">
      <c r="A386" s="307"/>
      <c r="B386" s="308"/>
      <c r="C386" s="308" t="s">
        <v>91</v>
      </c>
      <c r="D386" s="309" t="s">
        <v>92</v>
      </c>
      <c r="E386" s="310">
        <f>SUM(E387)</f>
        <v>3000</v>
      </c>
      <c r="F386" s="302"/>
      <c r="G386" s="286"/>
      <c r="H386" s="287"/>
      <c r="I386" s="296"/>
      <c r="J386" s="297"/>
      <c r="K386" s="297"/>
      <c r="L386" s="297"/>
      <c r="M386" s="297"/>
      <c r="N386" s="298"/>
      <c r="O386" s="298"/>
    </row>
    <row r="387" spans="1:15" s="50" customFormat="1" ht="12.75">
      <c r="A387" s="207"/>
      <c r="B387" s="208"/>
      <c r="C387" s="208"/>
      <c r="D387" s="209" t="s">
        <v>28</v>
      </c>
      <c r="E387" s="191">
        <f>SUM(E388)</f>
        <v>3000</v>
      </c>
      <c r="F387" s="181"/>
      <c r="G387" s="69"/>
      <c r="H387" s="70"/>
      <c r="I387" s="71"/>
      <c r="J387" s="48"/>
      <c r="K387" s="48"/>
      <c r="L387" s="48"/>
      <c r="M387" s="48"/>
      <c r="N387" s="49"/>
      <c r="O387" s="49"/>
    </row>
    <row r="388" spans="1:15" s="20" customFormat="1" ht="12.75">
      <c r="A388" s="368"/>
      <c r="B388" s="369"/>
      <c r="C388" s="369"/>
      <c r="D388" s="370" t="s">
        <v>132</v>
      </c>
      <c r="E388" s="147">
        <f>SUM(E389)</f>
        <v>3000</v>
      </c>
      <c r="F388" s="185"/>
      <c r="G388" s="83"/>
      <c r="H388" s="131"/>
      <c r="I388" s="79"/>
      <c r="J388" s="18"/>
      <c r="K388" s="18"/>
      <c r="L388" s="18"/>
      <c r="M388" s="18"/>
      <c r="N388" s="19"/>
      <c r="O388" s="19"/>
    </row>
    <row r="389" spans="1:15" s="20" customFormat="1" ht="12.75">
      <c r="A389" s="368"/>
      <c r="B389" s="369"/>
      <c r="C389" s="369"/>
      <c r="D389" s="370" t="s">
        <v>135</v>
      </c>
      <c r="E389" s="147">
        <v>3000</v>
      </c>
      <c r="F389" s="187"/>
      <c r="G389" s="83"/>
      <c r="H389" s="131"/>
      <c r="I389" s="79"/>
      <c r="J389" s="18"/>
      <c r="K389" s="18"/>
      <c r="L389" s="18"/>
      <c r="M389" s="18"/>
      <c r="N389" s="19"/>
      <c r="O389" s="19"/>
    </row>
    <row r="390" spans="1:9" ht="12.75">
      <c r="A390" s="92"/>
      <c r="B390" s="93"/>
      <c r="C390" s="93"/>
      <c r="D390" s="102"/>
      <c r="E390" s="103"/>
      <c r="F390" s="170"/>
      <c r="G390" s="45"/>
      <c r="H390" s="64"/>
      <c r="I390" s="66"/>
    </row>
    <row r="391" spans="1:15" s="291" customFormat="1" ht="12.75">
      <c r="A391" s="138"/>
      <c r="B391" s="282"/>
      <c r="C391" s="282">
        <v>85295</v>
      </c>
      <c r="D391" s="283" t="s">
        <v>26</v>
      </c>
      <c r="E391" s="284">
        <f>E392</f>
        <v>12000</v>
      </c>
      <c r="F391" s="302"/>
      <c r="G391" s="286"/>
      <c r="H391" s="287"/>
      <c r="I391" s="288"/>
      <c r="J391" s="289"/>
      <c r="K391" s="289"/>
      <c r="L391" s="289"/>
      <c r="M391" s="289"/>
      <c r="N391" s="290"/>
      <c r="O391" s="290"/>
    </row>
    <row r="392" spans="1:15" s="50" customFormat="1" ht="12.75">
      <c r="A392" s="90"/>
      <c r="B392" s="46"/>
      <c r="C392" s="46"/>
      <c r="D392" s="47" t="s">
        <v>28</v>
      </c>
      <c r="E392" s="91">
        <f>SUM(E393)</f>
        <v>12000</v>
      </c>
      <c r="F392" s="181"/>
      <c r="G392" s="69"/>
      <c r="H392" s="70"/>
      <c r="I392" s="71"/>
      <c r="J392" s="48"/>
      <c r="K392" s="48"/>
      <c r="L392" s="48"/>
      <c r="M392" s="48"/>
      <c r="N392" s="49"/>
      <c r="O392" s="49"/>
    </row>
    <row r="393" spans="1:15" s="20" customFormat="1" ht="12.75">
      <c r="A393" s="197"/>
      <c r="B393" s="198"/>
      <c r="C393" s="198"/>
      <c r="D393" s="145" t="s">
        <v>132</v>
      </c>
      <c r="E393" s="144">
        <f>SUM(E394)</f>
        <v>12000</v>
      </c>
      <c r="F393" s="185"/>
      <c r="G393" s="83"/>
      <c r="H393" s="131"/>
      <c r="I393" s="79"/>
      <c r="J393" s="18"/>
      <c r="K393" s="18"/>
      <c r="L393" s="18"/>
      <c r="M393" s="18"/>
      <c r="N393" s="19"/>
      <c r="O393" s="19"/>
    </row>
    <row r="394" spans="1:15" s="20" customFormat="1" ht="25.5">
      <c r="A394" s="197"/>
      <c r="B394" s="198"/>
      <c r="C394" s="198"/>
      <c r="D394" s="145" t="s">
        <v>137</v>
      </c>
      <c r="E394" s="144">
        <v>12000</v>
      </c>
      <c r="F394" s="187"/>
      <c r="G394" s="83"/>
      <c r="H394" s="131"/>
      <c r="I394" s="79"/>
      <c r="J394" s="18"/>
      <c r="K394" s="18"/>
      <c r="L394" s="18"/>
      <c r="M394" s="18"/>
      <c r="N394" s="19"/>
      <c r="O394" s="19"/>
    </row>
    <row r="395" spans="1:9" ht="12.75">
      <c r="A395" s="92"/>
      <c r="B395" s="93"/>
      <c r="C395" s="93"/>
      <c r="D395" s="102"/>
      <c r="E395" s="103"/>
      <c r="F395" s="178"/>
      <c r="G395" s="45"/>
      <c r="H395" s="64"/>
      <c r="I395" s="66"/>
    </row>
    <row r="396" spans="1:9" ht="12.75">
      <c r="A396" s="92"/>
      <c r="B396" s="93"/>
      <c r="C396" s="93"/>
      <c r="D396" s="102"/>
      <c r="E396" s="103"/>
      <c r="F396" s="178"/>
      <c r="G396" s="45"/>
      <c r="H396" s="64"/>
      <c r="I396" s="66"/>
    </row>
    <row r="397" spans="1:17" s="21" customFormat="1" ht="12.75">
      <c r="A397" s="133" t="s">
        <v>110</v>
      </c>
      <c r="B397" s="134">
        <v>854</v>
      </c>
      <c r="C397" s="134"/>
      <c r="D397" s="135" t="s">
        <v>18</v>
      </c>
      <c r="E397" s="136">
        <f>SUM(E399,E410,E406)</f>
        <v>333578</v>
      </c>
      <c r="F397" s="171"/>
      <c r="G397" s="45"/>
      <c r="H397" s="64"/>
      <c r="I397" s="66"/>
      <c r="J397" s="4"/>
      <c r="K397" s="4"/>
      <c r="L397" s="4"/>
      <c r="M397" s="4"/>
      <c r="N397" s="2"/>
      <c r="O397" s="2"/>
      <c r="P397" s="5"/>
      <c r="Q397" s="5"/>
    </row>
    <row r="398" spans="1:9" ht="12.75">
      <c r="A398" s="106"/>
      <c r="B398" s="107"/>
      <c r="C398" s="93"/>
      <c r="D398" s="102"/>
      <c r="E398" s="103"/>
      <c r="F398" s="170"/>
      <c r="G398" s="45"/>
      <c r="H398" s="64"/>
      <c r="I398" s="66"/>
    </row>
    <row r="399" spans="1:15" s="291" customFormat="1" ht="12.75">
      <c r="A399" s="138"/>
      <c r="B399" s="282"/>
      <c r="C399" s="282">
        <v>85401</v>
      </c>
      <c r="D399" s="283" t="s">
        <v>72</v>
      </c>
      <c r="E399" s="284">
        <f>SUM(E400)</f>
        <v>289550</v>
      </c>
      <c r="F399" s="285"/>
      <c r="G399" s="286"/>
      <c r="H399" s="287"/>
      <c r="I399" s="288"/>
      <c r="J399" s="289"/>
      <c r="K399" s="289"/>
      <c r="L399" s="289"/>
      <c r="M399" s="289"/>
      <c r="N399" s="290"/>
      <c r="O399" s="290"/>
    </row>
    <row r="400" spans="1:15" s="50" customFormat="1" ht="12.75">
      <c r="A400" s="90"/>
      <c r="B400" s="46"/>
      <c r="C400" s="46"/>
      <c r="D400" s="47" t="s">
        <v>28</v>
      </c>
      <c r="E400" s="91">
        <f>SUM(E401,E404)</f>
        <v>289550</v>
      </c>
      <c r="F400" s="181"/>
      <c r="G400" s="81"/>
      <c r="H400" s="70"/>
      <c r="I400" s="71"/>
      <c r="J400" s="48"/>
      <c r="K400" s="48"/>
      <c r="L400" s="48"/>
      <c r="M400" s="48"/>
      <c r="N400" s="49"/>
      <c r="O400" s="49"/>
    </row>
    <row r="401" spans="1:15" s="20" customFormat="1" ht="12.75">
      <c r="A401" s="197"/>
      <c r="B401" s="198"/>
      <c r="C401" s="198"/>
      <c r="D401" s="145" t="s">
        <v>132</v>
      </c>
      <c r="E401" s="144">
        <f>SUM(E402:E403)</f>
        <v>281190</v>
      </c>
      <c r="F401" s="185"/>
      <c r="G401" s="82"/>
      <c r="H401" s="131"/>
      <c r="I401" s="79"/>
      <c r="J401" s="18"/>
      <c r="K401" s="18"/>
      <c r="L401" s="18"/>
      <c r="M401" s="18"/>
      <c r="N401" s="19"/>
      <c r="O401" s="19"/>
    </row>
    <row r="402" spans="1:15" s="20" customFormat="1" ht="12.75">
      <c r="A402" s="197"/>
      <c r="B402" s="198"/>
      <c r="C402" s="198"/>
      <c r="D402" s="145" t="s">
        <v>135</v>
      </c>
      <c r="E402" s="144">
        <v>257345</v>
      </c>
      <c r="F402" s="187"/>
      <c r="G402" s="82"/>
      <c r="H402" s="131"/>
      <c r="I402" s="79"/>
      <c r="J402" s="18"/>
      <c r="K402" s="18"/>
      <c r="L402" s="18"/>
      <c r="M402" s="18"/>
      <c r="N402" s="19"/>
      <c r="O402" s="19"/>
    </row>
    <row r="403" spans="1:15" s="20" customFormat="1" ht="25.5">
      <c r="A403" s="197"/>
      <c r="B403" s="198"/>
      <c r="C403" s="198"/>
      <c r="D403" s="145" t="s">
        <v>136</v>
      </c>
      <c r="E403" s="144">
        <v>23845</v>
      </c>
      <c r="F403" s="187"/>
      <c r="G403" s="82"/>
      <c r="H403" s="131"/>
      <c r="I403" s="79"/>
      <c r="J403" s="18"/>
      <c r="K403" s="18"/>
      <c r="L403" s="18"/>
      <c r="M403" s="18"/>
      <c r="N403" s="19"/>
      <c r="O403" s="19"/>
    </row>
    <row r="404" spans="1:15" s="20" customFormat="1" ht="12.75">
      <c r="A404" s="117"/>
      <c r="B404" s="118"/>
      <c r="C404" s="118"/>
      <c r="D404" s="145" t="s">
        <v>156</v>
      </c>
      <c r="E404" s="144">
        <v>8360</v>
      </c>
      <c r="F404" s="187"/>
      <c r="G404" s="83"/>
      <c r="H404" s="131"/>
      <c r="I404" s="79"/>
      <c r="J404" s="18"/>
      <c r="K404" s="18"/>
      <c r="L404" s="18"/>
      <c r="M404" s="18"/>
      <c r="N404" s="19"/>
      <c r="O404" s="19"/>
    </row>
    <row r="405" spans="1:15" s="20" customFormat="1" ht="12.75">
      <c r="A405" s="117"/>
      <c r="B405" s="118"/>
      <c r="C405" s="118"/>
      <c r="D405" s="98"/>
      <c r="E405" s="113"/>
      <c r="F405" s="187"/>
      <c r="G405" s="83"/>
      <c r="H405" s="64"/>
      <c r="I405" s="79"/>
      <c r="J405" s="18"/>
      <c r="K405" s="18"/>
      <c r="L405" s="18"/>
      <c r="M405" s="18"/>
      <c r="N405" s="19"/>
      <c r="O405" s="19"/>
    </row>
    <row r="406" spans="1:15" s="299" customFormat="1" ht="12.75">
      <c r="A406" s="307"/>
      <c r="B406" s="308"/>
      <c r="C406" s="308" t="s">
        <v>87</v>
      </c>
      <c r="D406" s="309" t="s">
        <v>88</v>
      </c>
      <c r="E406" s="310">
        <f>SUM(E407)</f>
        <v>42000</v>
      </c>
      <c r="F406" s="320"/>
      <c r="G406" s="286"/>
      <c r="H406" s="287"/>
      <c r="I406" s="296"/>
      <c r="J406" s="297"/>
      <c r="K406" s="297"/>
      <c r="L406" s="297"/>
      <c r="M406" s="297"/>
      <c r="N406" s="298"/>
      <c r="O406" s="298"/>
    </row>
    <row r="407" spans="1:15" s="50" customFormat="1" ht="12.75">
      <c r="A407" s="207"/>
      <c r="B407" s="208"/>
      <c r="C407" s="208"/>
      <c r="D407" s="209" t="s">
        <v>28</v>
      </c>
      <c r="E407" s="191">
        <f>SUM(E408)</f>
        <v>42000</v>
      </c>
      <c r="F407" s="177"/>
      <c r="G407" s="69"/>
      <c r="H407" s="70"/>
      <c r="I407" s="71"/>
      <c r="J407" s="48"/>
      <c r="K407" s="48"/>
      <c r="L407" s="48"/>
      <c r="M407" s="48"/>
      <c r="N407" s="49"/>
      <c r="O407" s="49"/>
    </row>
    <row r="408" spans="1:15" s="20" customFormat="1" ht="12.75">
      <c r="A408" s="368"/>
      <c r="B408" s="369"/>
      <c r="C408" s="369"/>
      <c r="D408" s="145" t="s">
        <v>138</v>
      </c>
      <c r="E408" s="147">
        <v>42000</v>
      </c>
      <c r="F408" s="371"/>
      <c r="G408" s="83"/>
      <c r="H408" s="131"/>
      <c r="I408" s="79"/>
      <c r="J408" s="18"/>
      <c r="K408" s="18"/>
      <c r="L408" s="18"/>
      <c r="M408" s="18"/>
      <c r="N408" s="19"/>
      <c r="O408" s="19"/>
    </row>
    <row r="409" spans="1:9" ht="12.75">
      <c r="A409" s="92"/>
      <c r="B409" s="93"/>
      <c r="C409" s="93"/>
      <c r="D409" s="102"/>
      <c r="E409" s="103"/>
      <c r="F409" s="170"/>
      <c r="G409" s="45"/>
      <c r="H409" s="64"/>
      <c r="I409" s="66"/>
    </row>
    <row r="410" spans="1:15" s="291" customFormat="1" ht="12.75">
      <c r="A410" s="137"/>
      <c r="B410" s="300"/>
      <c r="C410" s="282">
        <v>85446</v>
      </c>
      <c r="D410" s="283" t="s">
        <v>52</v>
      </c>
      <c r="E410" s="284">
        <f>SUM(E411)</f>
        <v>2028</v>
      </c>
      <c r="F410" s="285"/>
      <c r="G410" s="286"/>
      <c r="H410" s="287"/>
      <c r="I410" s="288"/>
      <c r="J410" s="289"/>
      <c r="K410" s="289"/>
      <c r="L410" s="289"/>
      <c r="M410" s="289"/>
      <c r="N410" s="290"/>
      <c r="O410" s="290"/>
    </row>
    <row r="411" spans="1:15" s="50" customFormat="1" ht="12.75">
      <c r="A411" s="104"/>
      <c r="B411" s="105"/>
      <c r="C411" s="46"/>
      <c r="D411" s="47" t="s">
        <v>28</v>
      </c>
      <c r="E411" s="91">
        <f>SUM(E413)</f>
        <v>2028</v>
      </c>
      <c r="F411" s="166"/>
      <c r="G411" s="69"/>
      <c r="H411" s="70"/>
      <c r="I411" s="71"/>
      <c r="J411" s="48"/>
      <c r="K411" s="48"/>
      <c r="L411" s="48"/>
      <c r="M411" s="48"/>
      <c r="N411" s="49"/>
      <c r="O411" s="49"/>
    </row>
    <row r="412" spans="1:15" s="20" customFormat="1" ht="12.75">
      <c r="A412" s="114"/>
      <c r="B412" s="115"/>
      <c r="C412" s="198"/>
      <c r="D412" s="145" t="s">
        <v>132</v>
      </c>
      <c r="E412" s="144">
        <f>SUM(E413)</f>
        <v>2028</v>
      </c>
      <c r="F412" s="187"/>
      <c r="G412" s="83"/>
      <c r="H412" s="131"/>
      <c r="I412" s="79"/>
      <c r="J412" s="18"/>
      <c r="K412" s="18"/>
      <c r="L412" s="18"/>
      <c r="M412" s="18"/>
      <c r="N412" s="19"/>
      <c r="O412" s="19"/>
    </row>
    <row r="413" spans="1:15" s="20" customFormat="1" ht="25.5">
      <c r="A413" s="114"/>
      <c r="B413" s="115"/>
      <c r="C413" s="198"/>
      <c r="D413" s="145" t="s">
        <v>137</v>
      </c>
      <c r="E413" s="144">
        <v>2028</v>
      </c>
      <c r="F413" s="187"/>
      <c r="G413" s="83"/>
      <c r="H413" s="131"/>
      <c r="I413" s="79"/>
      <c r="J413" s="18"/>
      <c r="K413" s="18"/>
      <c r="L413" s="18"/>
      <c r="M413" s="18"/>
      <c r="N413" s="19"/>
      <c r="O413" s="19"/>
    </row>
    <row r="414" spans="1:9" ht="12.75">
      <c r="A414" s="92"/>
      <c r="B414" s="93"/>
      <c r="C414" s="93"/>
      <c r="D414" s="102"/>
      <c r="E414" s="103"/>
      <c r="F414" s="170"/>
      <c r="G414" s="45"/>
      <c r="H414" s="64"/>
      <c r="I414" s="66"/>
    </row>
    <row r="415" spans="1:9" ht="12.75">
      <c r="A415" s="92"/>
      <c r="B415" s="93"/>
      <c r="C415" s="93"/>
      <c r="D415" s="102"/>
      <c r="E415" s="103"/>
      <c r="F415" s="170"/>
      <c r="G415" s="45"/>
      <c r="H415" s="64"/>
      <c r="I415" s="66"/>
    </row>
    <row r="416" spans="1:17" s="21" customFormat="1" ht="25.5">
      <c r="A416" s="133" t="s">
        <v>111</v>
      </c>
      <c r="B416" s="134">
        <v>900</v>
      </c>
      <c r="C416" s="134"/>
      <c r="D416" s="135" t="s">
        <v>19</v>
      </c>
      <c r="E416" s="136">
        <f>SUM(E423,E431,E440,E453,E418)</f>
        <v>2495363.15</v>
      </c>
      <c r="F416" s="171"/>
      <c r="G416" s="45"/>
      <c r="H416" s="64"/>
      <c r="I416" s="66"/>
      <c r="J416" s="4"/>
      <c r="K416" s="4"/>
      <c r="L416" s="4"/>
      <c r="M416" s="4"/>
      <c r="N416" s="2"/>
      <c r="O416" s="2"/>
      <c r="P416" s="5"/>
      <c r="Q416" s="5"/>
    </row>
    <row r="417" spans="1:9" ht="12.75">
      <c r="A417" s="92"/>
      <c r="B417" s="93"/>
      <c r="C417" s="93"/>
      <c r="D417" s="102"/>
      <c r="E417" s="103"/>
      <c r="F417" s="170"/>
      <c r="G417" s="45"/>
      <c r="H417" s="64"/>
      <c r="I417" s="66"/>
    </row>
    <row r="418" spans="1:17" s="319" customFormat="1" ht="12.75">
      <c r="A418" s="307"/>
      <c r="B418" s="308"/>
      <c r="C418" s="308" t="s">
        <v>100</v>
      </c>
      <c r="D418" s="309" t="s">
        <v>101</v>
      </c>
      <c r="E418" s="310">
        <f>SUM(E419)</f>
        <v>1100000</v>
      </c>
      <c r="F418" s="313"/>
      <c r="G418" s="333"/>
      <c r="H418" s="287"/>
      <c r="I418" s="315"/>
      <c r="J418" s="316"/>
      <c r="K418" s="316"/>
      <c r="L418" s="316"/>
      <c r="M418" s="316"/>
      <c r="N418" s="317"/>
      <c r="O418" s="317"/>
      <c r="P418" s="318"/>
      <c r="Q418" s="318"/>
    </row>
    <row r="419" spans="1:15" s="129" customFormat="1" ht="12.75">
      <c r="A419" s="210"/>
      <c r="B419" s="211"/>
      <c r="C419" s="211"/>
      <c r="D419" s="212" t="s">
        <v>42</v>
      </c>
      <c r="E419" s="213">
        <f>SUM(E420)</f>
        <v>1100000</v>
      </c>
      <c r="F419" s="172"/>
      <c r="G419" s="130"/>
      <c r="H419" s="125"/>
      <c r="I419" s="126"/>
      <c r="J419" s="127"/>
      <c r="K419" s="127"/>
      <c r="L419" s="127"/>
      <c r="M419" s="127"/>
      <c r="N419" s="128"/>
      <c r="O419" s="128"/>
    </row>
    <row r="420" spans="1:15" s="20" customFormat="1" ht="26.25" customHeight="1">
      <c r="A420" s="368"/>
      <c r="B420" s="369"/>
      <c r="C420" s="369"/>
      <c r="D420" s="370" t="s">
        <v>269</v>
      </c>
      <c r="E420" s="147">
        <f>SUM(E421)</f>
        <v>1100000</v>
      </c>
      <c r="F420" s="358"/>
      <c r="G420" s="83"/>
      <c r="H420" s="131"/>
      <c r="I420" s="79"/>
      <c r="J420" s="18"/>
      <c r="K420" s="18"/>
      <c r="L420" s="18"/>
      <c r="M420" s="18"/>
      <c r="N420" s="19"/>
      <c r="O420" s="19"/>
    </row>
    <row r="421" spans="1:9" ht="51">
      <c r="A421" s="199"/>
      <c r="B421" s="200"/>
      <c r="C421" s="200"/>
      <c r="D421" s="201" t="s">
        <v>270</v>
      </c>
      <c r="E421" s="151">
        <v>1100000</v>
      </c>
      <c r="F421" s="239"/>
      <c r="G421" s="45"/>
      <c r="H421" s="64"/>
      <c r="I421" s="66"/>
    </row>
    <row r="422" spans="1:9" ht="12.75">
      <c r="A422" s="92"/>
      <c r="B422" s="93"/>
      <c r="C422" s="93"/>
      <c r="D422" s="102"/>
      <c r="E422" s="103"/>
      <c r="F422" s="170"/>
      <c r="G422" s="45"/>
      <c r="H422" s="64"/>
      <c r="I422" s="66"/>
    </row>
    <row r="423" spans="1:15" s="291" customFormat="1" ht="12.75">
      <c r="A423" s="138"/>
      <c r="B423" s="282"/>
      <c r="C423" s="282">
        <v>90003</v>
      </c>
      <c r="D423" s="283" t="s">
        <v>40</v>
      </c>
      <c r="E423" s="284">
        <f>SUM(E424)</f>
        <v>172000</v>
      </c>
      <c r="F423" s="285"/>
      <c r="G423" s="286"/>
      <c r="H423" s="287"/>
      <c r="I423" s="288"/>
      <c r="J423" s="289"/>
      <c r="K423" s="289"/>
      <c r="L423" s="289"/>
      <c r="M423" s="289"/>
      <c r="N423" s="290"/>
      <c r="O423" s="290"/>
    </row>
    <row r="424" spans="1:15" s="50" customFormat="1" ht="12.75">
      <c r="A424" s="90"/>
      <c r="B424" s="46"/>
      <c r="C424" s="46"/>
      <c r="D424" s="47" t="s">
        <v>28</v>
      </c>
      <c r="E424" s="91">
        <f>SUM(E425,E427)</f>
        <v>172000</v>
      </c>
      <c r="F424" s="173"/>
      <c r="G424" s="69"/>
      <c r="H424" s="70"/>
      <c r="I424" s="71"/>
      <c r="J424" s="48"/>
      <c r="K424" s="48"/>
      <c r="L424" s="48"/>
      <c r="M424" s="48"/>
      <c r="N424" s="49"/>
      <c r="O424" s="49"/>
    </row>
    <row r="425" spans="1:15" s="20" customFormat="1" ht="12.75">
      <c r="A425" s="197"/>
      <c r="B425" s="198"/>
      <c r="C425" s="198"/>
      <c r="D425" s="145" t="s">
        <v>229</v>
      </c>
      <c r="E425" s="144">
        <f>SUM(E426)</f>
        <v>150000</v>
      </c>
      <c r="F425" s="363"/>
      <c r="G425" s="83"/>
      <c r="H425" s="131"/>
      <c r="I425" s="79"/>
      <c r="J425" s="18"/>
      <c r="K425" s="18"/>
      <c r="L425" s="18"/>
      <c r="M425" s="18"/>
      <c r="N425" s="19"/>
      <c r="O425" s="19"/>
    </row>
    <row r="426" spans="1:9" ht="38.25">
      <c r="A426" s="92"/>
      <c r="B426" s="93"/>
      <c r="C426" s="93"/>
      <c r="D426" s="150" t="s">
        <v>263</v>
      </c>
      <c r="E426" s="153">
        <v>150000</v>
      </c>
      <c r="F426" s="239"/>
      <c r="G426" s="41"/>
      <c r="H426" s="64"/>
      <c r="I426" s="66"/>
    </row>
    <row r="427" spans="1:15" s="20" customFormat="1" ht="12.75">
      <c r="A427" s="114"/>
      <c r="B427" s="115"/>
      <c r="C427" s="115"/>
      <c r="D427" s="146" t="s">
        <v>133</v>
      </c>
      <c r="E427" s="162">
        <f>SUM(E428)</f>
        <v>22000</v>
      </c>
      <c r="F427" s="358"/>
      <c r="G427" s="362"/>
      <c r="H427" s="131"/>
      <c r="I427" s="79"/>
      <c r="J427" s="18"/>
      <c r="K427" s="18"/>
      <c r="L427" s="18"/>
      <c r="M427" s="18"/>
      <c r="N427" s="19"/>
      <c r="O427" s="19"/>
    </row>
    <row r="428" spans="1:15" s="20" customFormat="1" ht="25.5">
      <c r="A428" s="114"/>
      <c r="B428" s="115"/>
      <c r="C428" s="115"/>
      <c r="D428" s="146" t="s">
        <v>231</v>
      </c>
      <c r="E428" s="162">
        <f>SUM(E429)</f>
        <v>22000</v>
      </c>
      <c r="F428" s="358"/>
      <c r="G428" s="362"/>
      <c r="H428" s="131"/>
      <c r="I428" s="79"/>
      <c r="J428" s="18"/>
      <c r="K428" s="18"/>
      <c r="L428" s="18"/>
      <c r="M428" s="18"/>
      <c r="N428" s="19"/>
      <c r="O428" s="19"/>
    </row>
    <row r="429" spans="1:9" ht="39" customHeight="1">
      <c r="A429" s="92"/>
      <c r="B429" s="93"/>
      <c r="C429" s="93"/>
      <c r="D429" s="150" t="s">
        <v>264</v>
      </c>
      <c r="E429" s="153">
        <v>22000</v>
      </c>
      <c r="F429" s="239"/>
      <c r="G429" s="41"/>
      <c r="H429" s="64"/>
      <c r="I429" s="66"/>
    </row>
    <row r="430" spans="1:9" ht="12.75">
      <c r="A430" s="92"/>
      <c r="B430" s="93"/>
      <c r="C430" s="93"/>
      <c r="D430" s="102"/>
      <c r="E430" s="103"/>
      <c r="F430" s="170"/>
      <c r="G430" s="45"/>
      <c r="H430" s="64"/>
      <c r="I430" s="66"/>
    </row>
    <row r="431" spans="1:15" s="291" customFormat="1" ht="12.75">
      <c r="A431" s="138"/>
      <c r="B431" s="282"/>
      <c r="C431" s="282">
        <v>90004</v>
      </c>
      <c r="D431" s="283" t="s">
        <v>55</v>
      </c>
      <c r="E431" s="284">
        <f>SUM(E432)</f>
        <v>130150.15</v>
      </c>
      <c r="F431" s="285"/>
      <c r="G431" s="286"/>
      <c r="H431" s="287"/>
      <c r="I431" s="288"/>
      <c r="J431" s="289"/>
      <c r="K431" s="289"/>
      <c r="L431" s="289"/>
      <c r="M431" s="289"/>
      <c r="N431" s="290"/>
      <c r="O431" s="290"/>
    </row>
    <row r="432" spans="1:15" s="50" customFormat="1" ht="12.75">
      <c r="A432" s="90"/>
      <c r="B432" s="46"/>
      <c r="C432" s="46"/>
      <c r="D432" s="47" t="s">
        <v>28</v>
      </c>
      <c r="E432" s="91">
        <f>SUM(E433,E435)</f>
        <v>130150.15</v>
      </c>
      <c r="F432" s="173"/>
      <c r="G432" s="69"/>
      <c r="H432" s="70"/>
      <c r="I432" s="71"/>
      <c r="J432" s="48"/>
      <c r="K432" s="48"/>
      <c r="L432" s="48"/>
      <c r="M432" s="48"/>
      <c r="N432" s="49"/>
      <c r="O432" s="49"/>
    </row>
    <row r="433" spans="1:15" s="20" customFormat="1" ht="12.75">
      <c r="A433" s="117"/>
      <c r="B433" s="118"/>
      <c r="C433" s="118"/>
      <c r="D433" s="145" t="s">
        <v>131</v>
      </c>
      <c r="E433" s="144">
        <f>SUM(E434)</f>
        <v>110000</v>
      </c>
      <c r="F433" s="363"/>
      <c r="G433" s="83"/>
      <c r="H433" s="131"/>
      <c r="I433" s="79"/>
      <c r="J433" s="18"/>
      <c r="K433" s="18"/>
      <c r="L433" s="18"/>
      <c r="M433" s="18"/>
      <c r="N433" s="19"/>
      <c r="O433" s="19"/>
    </row>
    <row r="434" spans="1:9" ht="51">
      <c r="A434" s="92"/>
      <c r="B434" s="93"/>
      <c r="C434" s="93"/>
      <c r="D434" s="150" t="s">
        <v>265</v>
      </c>
      <c r="E434" s="153">
        <v>110000</v>
      </c>
      <c r="F434" s="239"/>
      <c r="G434" s="41"/>
      <c r="H434" s="64"/>
      <c r="I434" s="66"/>
    </row>
    <row r="435" spans="1:15" s="20" customFormat="1" ht="12.75">
      <c r="A435" s="114"/>
      <c r="B435" s="115"/>
      <c r="C435" s="115"/>
      <c r="D435" s="146" t="s">
        <v>133</v>
      </c>
      <c r="E435" s="162">
        <f>SUM(E436)</f>
        <v>20150.15</v>
      </c>
      <c r="F435" s="358"/>
      <c r="G435" s="362"/>
      <c r="H435" s="131"/>
      <c r="I435" s="79"/>
      <c r="J435" s="18"/>
      <c r="K435" s="18"/>
      <c r="L435" s="18"/>
      <c r="M435" s="18"/>
      <c r="N435" s="19"/>
      <c r="O435" s="19"/>
    </row>
    <row r="436" spans="1:15" s="20" customFormat="1" ht="25.5">
      <c r="A436" s="114"/>
      <c r="B436" s="115"/>
      <c r="C436" s="115"/>
      <c r="D436" s="146" t="s">
        <v>231</v>
      </c>
      <c r="E436" s="162">
        <f>SUM(E437:E438)</f>
        <v>20150.15</v>
      </c>
      <c r="F436" s="358"/>
      <c r="G436" s="362"/>
      <c r="H436" s="131"/>
      <c r="I436" s="79"/>
      <c r="J436" s="18"/>
      <c r="K436" s="18"/>
      <c r="L436" s="18"/>
      <c r="M436" s="18"/>
      <c r="N436" s="19"/>
      <c r="O436" s="19"/>
    </row>
    <row r="437" spans="1:9" ht="25.5">
      <c r="A437" s="92"/>
      <c r="B437" s="93"/>
      <c r="C437" s="93"/>
      <c r="D437" s="150" t="s">
        <v>164</v>
      </c>
      <c r="E437" s="153">
        <v>20000</v>
      </c>
      <c r="F437" s="239"/>
      <c r="G437" s="41"/>
      <c r="H437" s="64"/>
      <c r="I437" s="66"/>
    </row>
    <row r="438" spans="1:9" ht="25.5">
      <c r="A438" s="92"/>
      <c r="B438" s="93"/>
      <c r="C438" s="93"/>
      <c r="D438" s="354" t="s">
        <v>221</v>
      </c>
      <c r="E438" s="153">
        <v>150.15</v>
      </c>
      <c r="F438" s="170"/>
      <c r="G438" s="45"/>
      <c r="H438" s="64"/>
      <c r="I438" s="66"/>
    </row>
    <row r="439" spans="1:9" ht="12.75">
      <c r="A439" s="92"/>
      <c r="B439" s="93"/>
      <c r="C439" s="93"/>
      <c r="D439" s="102"/>
      <c r="E439" s="103"/>
      <c r="F439" s="170"/>
      <c r="G439" s="45"/>
      <c r="H439" s="64"/>
      <c r="I439" s="66"/>
    </row>
    <row r="440" spans="1:15" s="291" customFormat="1" ht="12.75">
      <c r="A440" s="138"/>
      <c r="B440" s="282"/>
      <c r="C440" s="282">
        <v>90015</v>
      </c>
      <c r="D440" s="283" t="s">
        <v>41</v>
      </c>
      <c r="E440" s="284">
        <f>SUM(E441,E447)</f>
        <v>905205</v>
      </c>
      <c r="F440" s="285"/>
      <c r="G440" s="286"/>
      <c r="H440" s="287"/>
      <c r="I440" s="288"/>
      <c r="J440" s="289"/>
      <c r="K440" s="289"/>
      <c r="L440" s="289"/>
      <c r="M440" s="289"/>
      <c r="N440" s="290"/>
      <c r="O440" s="290"/>
    </row>
    <row r="441" spans="1:15" s="50" customFormat="1" ht="12.75">
      <c r="A441" s="90"/>
      <c r="B441" s="46"/>
      <c r="C441" s="46"/>
      <c r="D441" s="47" t="s">
        <v>28</v>
      </c>
      <c r="E441" s="91">
        <f>SUM(E444:E445)</f>
        <v>867205</v>
      </c>
      <c r="F441" s="173"/>
      <c r="G441" s="69"/>
      <c r="H441" s="70"/>
      <c r="I441" s="71"/>
      <c r="J441" s="48"/>
      <c r="K441" s="48"/>
      <c r="L441" s="48"/>
      <c r="M441" s="48"/>
      <c r="N441" s="49"/>
      <c r="O441" s="49"/>
    </row>
    <row r="442" spans="1:15" s="20" customFormat="1" ht="12.75">
      <c r="A442" s="117"/>
      <c r="B442" s="118"/>
      <c r="C442" s="118"/>
      <c r="D442" s="146" t="s">
        <v>132</v>
      </c>
      <c r="E442" s="144">
        <f>SUM(E443)</f>
        <v>867205</v>
      </c>
      <c r="F442" s="363"/>
      <c r="G442" s="83"/>
      <c r="H442" s="131"/>
      <c r="I442" s="79"/>
      <c r="J442" s="18"/>
      <c r="K442" s="18"/>
      <c r="L442" s="18"/>
      <c r="M442" s="18"/>
      <c r="N442" s="19"/>
      <c r="O442" s="19"/>
    </row>
    <row r="443" spans="1:15" s="20" customFormat="1" ht="25.5">
      <c r="A443" s="117"/>
      <c r="B443" s="118"/>
      <c r="C443" s="118"/>
      <c r="D443" s="146" t="s">
        <v>230</v>
      </c>
      <c r="E443" s="144">
        <f>SUM(E444:E445)</f>
        <v>867205</v>
      </c>
      <c r="F443" s="363"/>
      <c r="G443" s="83"/>
      <c r="H443" s="131"/>
      <c r="I443" s="79"/>
      <c r="J443" s="18"/>
      <c r="K443" s="18"/>
      <c r="L443" s="18"/>
      <c r="M443" s="18"/>
      <c r="N443" s="19"/>
      <c r="O443" s="19"/>
    </row>
    <row r="444" spans="1:9" ht="12.75">
      <c r="A444" s="92"/>
      <c r="B444" s="93"/>
      <c r="C444" s="93"/>
      <c r="D444" s="150" t="s">
        <v>179</v>
      </c>
      <c r="E444" s="153">
        <v>307205</v>
      </c>
      <c r="F444" s="239"/>
      <c r="G444" s="45"/>
      <c r="H444" s="64"/>
      <c r="I444" s="84"/>
    </row>
    <row r="445" spans="1:9" ht="12.75">
      <c r="A445" s="92"/>
      <c r="B445" s="93"/>
      <c r="C445" s="93"/>
      <c r="D445" s="150" t="s">
        <v>180</v>
      </c>
      <c r="E445" s="153">
        <v>560000</v>
      </c>
      <c r="F445" s="239"/>
      <c r="G445" s="45"/>
      <c r="H445" s="64"/>
      <c r="I445" s="66"/>
    </row>
    <row r="446" spans="1:9" ht="12.75">
      <c r="A446" s="92"/>
      <c r="B446" s="93"/>
      <c r="C446" s="93"/>
      <c r="D446" s="102"/>
      <c r="E446" s="103"/>
      <c r="F446" s="170"/>
      <c r="G446" s="45"/>
      <c r="H446" s="64"/>
      <c r="I446" s="66"/>
    </row>
    <row r="447" spans="1:15" s="129" customFormat="1" ht="12.75">
      <c r="A447" s="277"/>
      <c r="B447" s="278"/>
      <c r="C447" s="278"/>
      <c r="D447" s="276" t="s">
        <v>42</v>
      </c>
      <c r="E447" s="156">
        <f>SUM(E448)</f>
        <v>38000</v>
      </c>
      <c r="F447" s="214"/>
      <c r="G447" s="130"/>
      <c r="H447" s="125"/>
      <c r="I447" s="126"/>
      <c r="J447" s="127"/>
      <c r="K447" s="127"/>
      <c r="L447" s="127"/>
      <c r="M447" s="127"/>
      <c r="N447" s="128"/>
      <c r="O447" s="128"/>
    </row>
    <row r="448" spans="1:15" s="20" customFormat="1" ht="12.75">
      <c r="A448" s="387"/>
      <c r="B448" s="388"/>
      <c r="C448" s="388"/>
      <c r="D448" s="146" t="s">
        <v>181</v>
      </c>
      <c r="E448" s="162">
        <f>SUM(E449:E451)</f>
        <v>38000</v>
      </c>
      <c r="F448" s="363"/>
      <c r="G448" s="83"/>
      <c r="H448" s="131"/>
      <c r="I448" s="79"/>
      <c r="J448" s="18"/>
      <c r="K448" s="18"/>
      <c r="L448" s="18"/>
      <c r="M448" s="18"/>
      <c r="N448" s="19"/>
      <c r="O448" s="19"/>
    </row>
    <row r="449" spans="1:9" ht="51">
      <c r="A449" s="203"/>
      <c r="B449" s="204"/>
      <c r="C449" s="204"/>
      <c r="D449" s="150" t="s">
        <v>182</v>
      </c>
      <c r="E449" s="153">
        <v>17000</v>
      </c>
      <c r="F449" s="170"/>
      <c r="G449" s="45"/>
      <c r="H449" s="64"/>
      <c r="I449" s="66"/>
    </row>
    <row r="450" spans="1:9" ht="38.25">
      <c r="A450" s="203"/>
      <c r="B450" s="204"/>
      <c r="C450" s="204"/>
      <c r="D450" s="150" t="s">
        <v>226</v>
      </c>
      <c r="E450" s="153">
        <v>15000</v>
      </c>
      <c r="F450" s="170"/>
      <c r="G450" s="45"/>
      <c r="H450" s="64"/>
      <c r="I450" s="66"/>
    </row>
    <row r="451" spans="1:9" ht="51">
      <c r="A451" s="92"/>
      <c r="B451" s="93"/>
      <c r="C451" s="93"/>
      <c r="D451" s="150" t="s">
        <v>227</v>
      </c>
      <c r="E451" s="153">
        <v>6000</v>
      </c>
      <c r="F451" s="170"/>
      <c r="G451" s="45"/>
      <c r="H451" s="64"/>
      <c r="I451" s="66"/>
    </row>
    <row r="452" spans="1:9" ht="12.75">
      <c r="A452" s="92"/>
      <c r="B452" s="93"/>
      <c r="C452" s="93"/>
      <c r="D452" s="102"/>
      <c r="E452" s="103"/>
      <c r="F452" s="170"/>
      <c r="G452" s="45"/>
      <c r="H452" s="64"/>
      <c r="I452" s="66"/>
    </row>
    <row r="453" spans="1:15" s="291" customFormat="1" ht="12.75">
      <c r="A453" s="138"/>
      <c r="B453" s="282"/>
      <c r="C453" s="282">
        <v>90095</v>
      </c>
      <c r="D453" s="283" t="s">
        <v>26</v>
      </c>
      <c r="E453" s="284">
        <f>SUM(E454,E464)</f>
        <v>188008</v>
      </c>
      <c r="F453" s="285"/>
      <c r="G453" s="286"/>
      <c r="H453" s="287"/>
      <c r="I453" s="288"/>
      <c r="J453" s="289"/>
      <c r="K453" s="289"/>
      <c r="L453" s="289"/>
      <c r="M453" s="289"/>
      <c r="N453" s="290"/>
      <c r="O453" s="290"/>
    </row>
    <row r="454" spans="1:15" s="50" customFormat="1" ht="12.75">
      <c r="A454" s="90"/>
      <c r="B454" s="46"/>
      <c r="C454" s="46"/>
      <c r="D454" s="47" t="s">
        <v>28</v>
      </c>
      <c r="E454" s="91">
        <f>SUM(E455,E461)</f>
        <v>28008</v>
      </c>
      <c r="F454" s="173"/>
      <c r="G454" s="69"/>
      <c r="H454" s="70"/>
      <c r="I454" s="71"/>
      <c r="J454" s="48"/>
      <c r="K454" s="48"/>
      <c r="L454" s="48"/>
      <c r="M454" s="48"/>
      <c r="N454" s="49"/>
      <c r="O454" s="49"/>
    </row>
    <row r="455" spans="1:15" s="20" customFormat="1" ht="12.75">
      <c r="A455" s="117"/>
      <c r="B455" s="118"/>
      <c r="C455" s="118"/>
      <c r="D455" s="146" t="s">
        <v>132</v>
      </c>
      <c r="E455" s="144">
        <f>SUM(E456)</f>
        <v>22008</v>
      </c>
      <c r="F455" s="363"/>
      <c r="G455" s="83"/>
      <c r="H455" s="131"/>
      <c r="I455" s="79"/>
      <c r="J455" s="18"/>
      <c r="K455" s="18"/>
      <c r="L455" s="18"/>
      <c r="M455" s="18"/>
      <c r="N455" s="19"/>
      <c r="O455" s="19"/>
    </row>
    <row r="456" spans="1:15" s="20" customFormat="1" ht="25.5">
      <c r="A456" s="117"/>
      <c r="B456" s="118"/>
      <c r="C456" s="118"/>
      <c r="D456" s="146" t="s">
        <v>230</v>
      </c>
      <c r="E456" s="144">
        <f>SUM(E457:E460)</f>
        <v>22008</v>
      </c>
      <c r="F456" s="363"/>
      <c r="G456" s="83"/>
      <c r="H456" s="131"/>
      <c r="I456" s="79"/>
      <c r="J456" s="18"/>
      <c r="K456" s="18"/>
      <c r="L456" s="18"/>
      <c r="M456" s="18"/>
      <c r="N456" s="19"/>
      <c r="O456" s="19"/>
    </row>
    <row r="457" spans="1:9" ht="12.75">
      <c r="A457" s="92"/>
      <c r="B457" s="93"/>
      <c r="C457" s="93"/>
      <c r="D457" s="150" t="s">
        <v>213</v>
      </c>
      <c r="E457" s="153">
        <v>3000</v>
      </c>
      <c r="F457" s="239"/>
      <c r="G457" s="41"/>
      <c r="H457" s="64"/>
      <c r="I457" s="66"/>
    </row>
    <row r="458" spans="1:9" ht="38.25">
      <c r="A458" s="92"/>
      <c r="B458" s="93"/>
      <c r="C458" s="93"/>
      <c r="D458" s="354" t="s">
        <v>214</v>
      </c>
      <c r="E458" s="153">
        <v>9500</v>
      </c>
      <c r="F458" s="239"/>
      <c r="G458" s="41"/>
      <c r="H458" s="64"/>
      <c r="I458" s="66"/>
    </row>
    <row r="459" spans="1:9" ht="25.5">
      <c r="A459" s="92"/>
      <c r="B459" s="93"/>
      <c r="C459" s="93"/>
      <c r="D459" s="354" t="s">
        <v>256</v>
      </c>
      <c r="E459" s="153">
        <v>7508</v>
      </c>
      <c r="F459" s="239"/>
      <c r="G459" s="41"/>
      <c r="H459" s="64"/>
      <c r="I459" s="66"/>
    </row>
    <row r="460" spans="1:9" ht="30.75" customHeight="1">
      <c r="A460" s="92"/>
      <c r="B460" s="93"/>
      <c r="C460" s="93"/>
      <c r="D460" s="354" t="s">
        <v>220</v>
      </c>
      <c r="E460" s="153">
        <v>2000</v>
      </c>
      <c r="F460" s="239"/>
      <c r="G460" s="41"/>
      <c r="H460" s="64"/>
      <c r="I460" s="66"/>
    </row>
    <row r="461" spans="1:15" s="20" customFormat="1" ht="12.75">
      <c r="A461" s="114"/>
      <c r="B461" s="115"/>
      <c r="C461" s="115"/>
      <c r="D461" s="145" t="s">
        <v>239</v>
      </c>
      <c r="E461" s="162">
        <f>SUM(E462)</f>
        <v>6000</v>
      </c>
      <c r="F461" s="358"/>
      <c r="G461" s="362"/>
      <c r="H461" s="131"/>
      <c r="I461" s="79"/>
      <c r="J461" s="18"/>
      <c r="K461" s="18"/>
      <c r="L461" s="18"/>
      <c r="M461" s="18"/>
      <c r="N461" s="19"/>
      <c r="O461" s="19"/>
    </row>
    <row r="462" spans="1:9" ht="38.25">
      <c r="A462" s="92"/>
      <c r="B462" s="93"/>
      <c r="C462" s="93"/>
      <c r="D462" s="150" t="s">
        <v>165</v>
      </c>
      <c r="E462" s="153">
        <v>6000</v>
      </c>
      <c r="F462" s="239"/>
      <c r="G462" s="41"/>
      <c r="H462" s="64"/>
      <c r="I462" s="66"/>
    </row>
    <row r="463" spans="1:9" ht="12.75">
      <c r="A463" s="92"/>
      <c r="B463" s="93"/>
      <c r="C463" s="93"/>
      <c r="D463" s="150"/>
      <c r="E463" s="153"/>
      <c r="F463" s="89"/>
      <c r="G463" s="41"/>
      <c r="H463" s="64"/>
      <c r="I463" s="66"/>
    </row>
    <row r="464" spans="1:15" s="233" customFormat="1" ht="12.75">
      <c r="A464" s="123"/>
      <c r="B464" s="124"/>
      <c r="C464" s="124"/>
      <c r="D464" s="276" t="s">
        <v>42</v>
      </c>
      <c r="E464" s="156">
        <f>SUM(E465)</f>
        <v>160000</v>
      </c>
      <c r="F464" s="227"/>
      <c r="G464" s="228"/>
      <c r="H464" s="229"/>
      <c r="I464" s="230"/>
      <c r="J464" s="231"/>
      <c r="K464" s="231"/>
      <c r="L464" s="231"/>
      <c r="M464" s="231"/>
      <c r="N464" s="232"/>
      <c r="O464" s="232"/>
    </row>
    <row r="465" spans="1:15" s="403" customFormat="1" ht="12.75">
      <c r="A465" s="114"/>
      <c r="B465" s="115"/>
      <c r="C465" s="115"/>
      <c r="D465" s="146" t="s">
        <v>271</v>
      </c>
      <c r="E465" s="162">
        <f>SUM(E466:E467)</f>
        <v>160000</v>
      </c>
      <c r="F465" s="397"/>
      <c r="G465" s="398"/>
      <c r="H465" s="399"/>
      <c r="I465" s="400"/>
      <c r="J465" s="401"/>
      <c r="K465" s="401"/>
      <c r="L465" s="401"/>
      <c r="M465" s="401"/>
      <c r="N465" s="402"/>
      <c r="O465" s="402"/>
    </row>
    <row r="466" spans="1:9" ht="25.5">
      <c r="A466" s="92"/>
      <c r="B466" s="93"/>
      <c r="C466" s="93"/>
      <c r="D466" s="150" t="s">
        <v>218</v>
      </c>
      <c r="E466" s="153">
        <v>150000</v>
      </c>
      <c r="F466" s="89"/>
      <c r="G466" s="41"/>
      <c r="H466" s="64"/>
      <c r="I466" s="66"/>
    </row>
    <row r="467" spans="1:9" ht="25.5">
      <c r="A467" s="92"/>
      <c r="B467" s="93"/>
      <c r="C467" s="93"/>
      <c r="D467" s="354" t="s">
        <v>219</v>
      </c>
      <c r="E467" s="153">
        <v>10000</v>
      </c>
      <c r="F467" s="89"/>
      <c r="G467" s="41"/>
      <c r="H467" s="64"/>
      <c r="I467" s="66"/>
    </row>
    <row r="468" spans="1:9" ht="12.75">
      <c r="A468" s="92"/>
      <c r="B468" s="93"/>
      <c r="C468" s="93"/>
      <c r="D468" s="102"/>
      <c r="E468" s="103"/>
      <c r="F468" s="170"/>
      <c r="G468" s="45"/>
      <c r="H468" s="64"/>
      <c r="I468" s="66"/>
    </row>
    <row r="469" spans="1:17" s="21" customFormat="1" ht="12.75">
      <c r="A469" s="133" t="s">
        <v>112</v>
      </c>
      <c r="B469" s="134">
        <v>921</v>
      </c>
      <c r="C469" s="134"/>
      <c r="D469" s="135" t="s">
        <v>45</v>
      </c>
      <c r="E469" s="136">
        <f>SUM(E471,E485,E490)</f>
        <v>1506316.99</v>
      </c>
      <c r="F469" s="171"/>
      <c r="G469" s="76"/>
      <c r="H469" s="64"/>
      <c r="I469" s="66"/>
      <c r="J469" s="4"/>
      <c r="K469" s="4"/>
      <c r="L469" s="4"/>
      <c r="M469" s="4"/>
      <c r="N469" s="2"/>
      <c r="O469" s="2"/>
      <c r="P469" s="5"/>
      <c r="Q469" s="5"/>
    </row>
    <row r="470" spans="1:9" ht="12.75">
      <c r="A470" s="92"/>
      <c r="B470" s="93"/>
      <c r="C470" s="93"/>
      <c r="D470" s="102"/>
      <c r="E470" s="103"/>
      <c r="F470" s="170"/>
      <c r="G470" s="45"/>
      <c r="H470" s="64"/>
      <c r="I470" s="66"/>
    </row>
    <row r="471" spans="1:15" s="291" customFormat="1" ht="12.75">
      <c r="A471" s="138"/>
      <c r="B471" s="282"/>
      <c r="C471" s="282">
        <v>92109</v>
      </c>
      <c r="D471" s="283" t="s">
        <v>56</v>
      </c>
      <c r="E471" s="284">
        <f>SUM(E472,E481)</f>
        <v>1213723.47</v>
      </c>
      <c r="F471" s="285"/>
      <c r="G471" s="286"/>
      <c r="H471" s="287"/>
      <c r="I471" s="288"/>
      <c r="J471" s="289"/>
      <c r="K471" s="289"/>
      <c r="L471" s="289"/>
      <c r="M471" s="289"/>
      <c r="N471" s="290"/>
      <c r="O471" s="290"/>
    </row>
    <row r="472" spans="1:15" s="50" customFormat="1" ht="12.75">
      <c r="A472" s="90"/>
      <c r="B472" s="46"/>
      <c r="C472" s="46"/>
      <c r="D472" s="47" t="s">
        <v>28</v>
      </c>
      <c r="E472" s="91">
        <f>SUM(E473,E475)</f>
        <v>1188723.47</v>
      </c>
      <c r="F472" s="166"/>
      <c r="G472" s="69"/>
      <c r="H472" s="70"/>
      <c r="I472" s="71"/>
      <c r="J472" s="48"/>
      <c r="K472" s="48"/>
      <c r="L472" s="48"/>
      <c r="M472" s="48"/>
      <c r="N472" s="49"/>
      <c r="O472" s="49"/>
    </row>
    <row r="473" spans="1:15" s="20" customFormat="1" ht="12.75">
      <c r="A473" s="117"/>
      <c r="B473" s="118"/>
      <c r="C473" s="118"/>
      <c r="D473" s="145" t="s">
        <v>229</v>
      </c>
      <c r="E473" s="144">
        <f>SUM(E474)</f>
        <v>1150000</v>
      </c>
      <c r="F473" s="187"/>
      <c r="G473" s="83"/>
      <c r="H473" s="131"/>
      <c r="I473" s="79"/>
      <c r="J473" s="18"/>
      <c r="K473" s="18"/>
      <c r="L473" s="18"/>
      <c r="M473" s="18"/>
      <c r="N473" s="19"/>
      <c r="O473" s="19"/>
    </row>
    <row r="474" spans="1:9" ht="25.5">
      <c r="A474" s="216"/>
      <c r="B474" s="217"/>
      <c r="C474" s="217"/>
      <c r="D474" s="270" t="s">
        <v>189</v>
      </c>
      <c r="E474" s="153">
        <v>1150000</v>
      </c>
      <c r="F474" s="255"/>
      <c r="G474" s="73"/>
      <c r="H474" s="64"/>
      <c r="I474" s="66"/>
    </row>
    <row r="475" spans="1:15" s="20" customFormat="1" ht="12.75">
      <c r="A475" s="114"/>
      <c r="B475" s="115"/>
      <c r="C475" s="118"/>
      <c r="D475" s="145" t="s">
        <v>133</v>
      </c>
      <c r="E475" s="144">
        <f>SUM(E476)</f>
        <v>38723.47</v>
      </c>
      <c r="F475" s="187"/>
      <c r="G475" s="83"/>
      <c r="H475" s="131"/>
      <c r="I475" s="79"/>
      <c r="J475" s="18"/>
      <c r="K475" s="18"/>
      <c r="L475" s="18"/>
      <c r="M475" s="18"/>
      <c r="N475" s="19"/>
      <c r="O475" s="19"/>
    </row>
    <row r="476" spans="1:15" s="20" customFormat="1" ht="25.5">
      <c r="A476" s="114"/>
      <c r="B476" s="115"/>
      <c r="C476" s="118"/>
      <c r="D476" s="145" t="s">
        <v>231</v>
      </c>
      <c r="E476" s="144">
        <f>SUM(E477:E479)</f>
        <v>38723.47</v>
      </c>
      <c r="F476" s="187"/>
      <c r="G476" s="83"/>
      <c r="H476" s="131"/>
      <c r="I476" s="79"/>
      <c r="J476" s="18"/>
      <c r="K476" s="18"/>
      <c r="L476" s="18"/>
      <c r="M476" s="18"/>
      <c r="N476" s="19"/>
      <c r="O476" s="19"/>
    </row>
    <row r="477" spans="1:9" ht="38.25">
      <c r="A477" s="92"/>
      <c r="B477" s="93"/>
      <c r="C477" s="97"/>
      <c r="D477" s="154" t="s">
        <v>191</v>
      </c>
      <c r="E477" s="152">
        <v>15000</v>
      </c>
      <c r="F477" s="184"/>
      <c r="G477" s="45"/>
      <c r="H477" s="64"/>
      <c r="I477" s="66"/>
    </row>
    <row r="478" spans="1:9" ht="51">
      <c r="A478" s="92"/>
      <c r="B478" s="93"/>
      <c r="C478" s="97"/>
      <c r="D478" s="154" t="s">
        <v>211</v>
      </c>
      <c r="E478" s="152">
        <v>15723.47</v>
      </c>
      <c r="F478" s="184"/>
      <c r="G478" s="45"/>
      <c r="H478" s="64"/>
      <c r="I478" s="66"/>
    </row>
    <row r="479" spans="1:9" ht="25.5">
      <c r="A479" s="92"/>
      <c r="B479" s="93"/>
      <c r="C479" s="97"/>
      <c r="D479" s="154" t="s">
        <v>212</v>
      </c>
      <c r="E479" s="152">
        <v>8000</v>
      </c>
      <c r="F479" s="184"/>
      <c r="G479" s="45"/>
      <c r="H479" s="64"/>
      <c r="I479" s="66"/>
    </row>
    <row r="480" spans="1:9" ht="12.75">
      <c r="A480" s="92"/>
      <c r="B480" s="93"/>
      <c r="C480" s="97"/>
      <c r="D480" s="98"/>
      <c r="E480" s="99"/>
      <c r="F480" s="184"/>
      <c r="G480" s="45"/>
      <c r="H480" s="64"/>
      <c r="I480" s="66"/>
    </row>
    <row r="481" spans="1:15" s="129" customFormat="1" ht="12.75">
      <c r="A481" s="123"/>
      <c r="B481" s="124"/>
      <c r="C481" s="140"/>
      <c r="D481" s="148" t="s">
        <v>42</v>
      </c>
      <c r="E481" s="149">
        <f>SUM(E482)</f>
        <v>25000</v>
      </c>
      <c r="F481" s="226"/>
      <c r="G481" s="130"/>
      <c r="H481" s="125"/>
      <c r="I481" s="126"/>
      <c r="J481" s="127"/>
      <c r="K481" s="127"/>
      <c r="L481" s="127"/>
      <c r="M481" s="127"/>
      <c r="N481" s="128"/>
      <c r="O481" s="128"/>
    </row>
    <row r="482" spans="1:15" s="20" customFormat="1" ht="12.75">
      <c r="A482" s="114"/>
      <c r="B482" s="115"/>
      <c r="C482" s="118"/>
      <c r="D482" s="145" t="s">
        <v>236</v>
      </c>
      <c r="E482" s="144">
        <f>SUM(E483:E483)</f>
        <v>25000</v>
      </c>
      <c r="F482" s="187"/>
      <c r="G482" s="83"/>
      <c r="H482" s="131"/>
      <c r="I482" s="79"/>
      <c r="J482" s="18"/>
      <c r="K482" s="18"/>
      <c r="L482" s="18"/>
      <c r="M482" s="18"/>
      <c r="N482" s="19"/>
      <c r="O482" s="19"/>
    </row>
    <row r="483" spans="1:9" ht="38.25">
      <c r="A483" s="92"/>
      <c r="B483" s="93"/>
      <c r="C483" s="97"/>
      <c r="D483" s="154" t="s">
        <v>192</v>
      </c>
      <c r="E483" s="152">
        <v>25000</v>
      </c>
      <c r="F483" s="184"/>
      <c r="G483" s="45"/>
      <c r="H483" s="64"/>
      <c r="I483" s="66"/>
    </row>
    <row r="484" spans="1:9" ht="12.75">
      <c r="A484" s="92"/>
      <c r="B484" s="93"/>
      <c r="C484" s="97"/>
      <c r="D484" s="98"/>
      <c r="E484" s="99"/>
      <c r="F484" s="184"/>
      <c r="G484" s="45"/>
      <c r="H484" s="64"/>
      <c r="I484" s="66"/>
    </row>
    <row r="485" spans="1:15" s="291" customFormat="1" ht="12.75">
      <c r="A485" s="138"/>
      <c r="B485" s="282"/>
      <c r="C485" s="282">
        <v>92116</v>
      </c>
      <c r="D485" s="283" t="s">
        <v>43</v>
      </c>
      <c r="E485" s="284">
        <f>SUM(E486)</f>
        <v>238000</v>
      </c>
      <c r="F485" s="285"/>
      <c r="G485" s="286"/>
      <c r="H485" s="287"/>
      <c r="I485" s="288"/>
      <c r="J485" s="289"/>
      <c r="K485" s="289"/>
      <c r="L485" s="289"/>
      <c r="M485" s="289"/>
      <c r="N485" s="290"/>
      <c r="O485" s="290"/>
    </row>
    <row r="486" spans="1:15" s="50" customFormat="1" ht="12.75">
      <c r="A486" s="90"/>
      <c r="B486" s="46"/>
      <c r="C486" s="46"/>
      <c r="D486" s="47" t="s">
        <v>24</v>
      </c>
      <c r="E486" s="91">
        <f>SUM(E487)</f>
        <v>238000</v>
      </c>
      <c r="F486" s="166"/>
      <c r="G486" s="69"/>
      <c r="H486" s="70"/>
      <c r="I486" s="71"/>
      <c r="J486" s="48"/>
      <c r="K486" s="48"/>
      <c r="L486" s="48"/>
      <c r="M486" s="48"/>
      <c r="N486" s="49"/>
      <c r="O486" s="49"/>
    </row>
    <row r="487" spans="1:15" s="20" customFormat="1" ht="12.75">
      <c r="A487" s="197"/>
      <c r="B487" s="198"/>
      <c r="C487" s="198"/>
      <c r="D487" s="145" t="s">
        <v>229</v>
      </c>
      <c r="E487" s="144">
        <f>SUM(E488)</f>
        <v>238000</v>
      </c>
      <c r="F487" s="187"/>
      <c r="G487" s="83"/>
      <c r="H487" s="131"/>
      <c r="I487" s="79"/>
      <c r="J487" s="18"/>
      <c r="K487" s="18"/>
      <c r="L487" s="18"/>
      <c r="M487" s="18"/>
      <c r="N487" s="19"/>
      <c r="O487" s="19"/>
    </row>
    <row r="488" spans="1:9" ht="25.5">
      <c r="A488" s="196"/>
      <c r="B488" s="155"/>
      <c r="C488" s="155"/>
      <c r="D488" s="154" t="s">
        <v>190</v>
      </c>
      <c r="E488" s="152">
        <v>238000</v>
      </c>
      <c r="F488" s="184"/>
      <c r="G488" s="29"/>
      <c r="H488" s="64"/>
      <c r="I488" s="66"/>
    </row>
    <row r="489" spans="1:9" ht="12.75">
      <c r="A489" s="92"/>
      <c r="B489" s="93"/>
      <c r="C489" s="93"/>
      <c r="D489" s="102"/>
      <c r="E489" s="103"/>
      <c r="F489" s="170"/>
      <c r="G489" s="45"/>
      <c r="H489" s="64"/>
      <c r="I489" s="66"/>
    </row>
    <row r="490" spans="1:15" s="291" customFormat="1" ht="12.75">
      <c r="A490" s="138"/>
      <c r="B490" s="282"/>
      <c r="C490" s="282">
        <v>92195</v>
      </c>
      <c r="D490" s="283" t="s">
        <v>26</v>
      </c>
      <c r="E490" s="284">
        <f>SUM(E491,E497)</f>
        <v>54593.520000000004</v>
      </c>
      <c r="F490" s="285"/>
      <c r="G490" s="286"/>
      <c r="H490" s="287"/>
      <c r="I490" s="288"/>
      <c r="J490" s="289"/>
      <c r="K490" s="289"/>
      <c r="L490" s="289"/>
      <c r="M490" s="289"/>
      <c r="N490" s="290"/>
      <c r="O490" s="290"/>
    </row>
    <row r="491" spans="1:15" s="50" customFormat="1" ht="12.75">
      <c r="A491" s="90"/>
      <c r="B491" s="46"/>
      <c r="C491" s="46"/>
      <c r="D491" s="47" t="s">
        <v>28</v>
      </c>
      <c r="E491" s="91">
        <f>SUM(E492)</f>
        <v>27116.3</v>
      </c>
      <c r="F491" s="173"/>
      <c r="G491" s="69"/>
      <c r="H491" s="70"/>
      <c r="I491" s="71"/>
      <c r="J491" s="48"/>
      <c r="K491" s="48"/>
      <c r="L491" s="48"/>
      <c r="M491" s="48"/>
      <c r="N491" s="49"/>
      <c r="O491" s="49"/>
    </row>
    <row r="492" spans="1:15" s="20" customFormat="1" ht="12.75">
      <c r="A492" s="117"/>
      <c r="B492" s="118"/>
      <c r="C492" s="118"/>
      <c r="D492" s="146" t="s">
        <v>132</v>
      </c>
      <c r="E492" s="144">
        <f>SUM(E493)</f>
        <v>27116.3</v>
      </c>
      <c r="F492" s="363"/>
      <c r="G492" s="83"/>
      <c r="H492" s="131"/>
      <c r="I492" s="79"/>
      <c r="J492" s="18"/>
      <c r="K492" s="18"/>
      <c r="L492" s="18"/>
      <c r="M492" s="18"/>
      <c r="N492" s="19"/>
      <c r="O492" s="19"/>
    </row>
    <row r="493" spans="1:15" s="20" customFormat="1" ht="25.5">
      <c r="A493" s="114"/>
      <c r="B493" s="115"/>
      <c r="C493" s="115"/>
      <c r="D493" s="146" t="s">
        <v>230</v>
      </c>
      <c r="E493" s="162">
        <f>SUM(E494:E495)</f>
        <v>27116.3</v>
      </c>
      <c r="F493" s="404"/>
      <c r="G493" s="159"/>
      <c r="H493" s="131"/>
      <c r="I493" s="79"/>
      <c r="J493" s="18"/>
      <c r="K493" s="18"/>
      <c r="L493" s="18"/>
      <c r="M493" s="18"/>
      <c r="N493" s="19"/>
      <c r="O493" s="19"/>
    </row>
    <row r="494" spans="1:15" s="20" customFormat="1" ht="12.75">
      <c r="A494" s="114"/>
      <c r="B494" s="115"/>
      <c r="C494" s="115"/>
      <c r="D494" s="146" t="s">
        <v>162</v>
      </c>
      <c r="E494" s="162">
        <v>25300</v>
      </c>
      <c r="F494" s="158"/>
      <c r="G494" s="159"/>
      <c r="H494" s="131"/>
      <c r="I494" s="79"/>
      <c r="J494" s="18"/>
      <c r="K494" s="18"/>
      <c r="L494" s="18"/>
      <c r="M494" s="18"/>
      <c r="N494" s="19"/>
      <c r="O494" s="19"/>
    </row>
    <row r="495" spans="1:15" s="20" customFormat="1" ht="25.5">
      <c r="A495" s="114"/>
      <c r="B495" s="115"/>
      <c r="C495" s="115"/>
      <c r="D495" s="355" t="s">
        <v>215</v>
      </c>
      <c r="E495" s="162">
        <v>1816.3</v>
      </c>
      <c r="F495" s="158"/>
      <c r="G495" s="159"/>
      <c r="H495" s="131"/>
      <c r="I495" s="79"/>
      <c r="J495" s="18"/>
      <c r="K495" s="18"/>
      <c r="L495" s="18"/>
      <c r="M495" s="18"/>
      <c r="N495" s="19"/>
      <c r="O495" s="19"/>
    </row>
    <row r="496" spans="1:15" s="20" customFormat="1" ht="12.75">
      <c r="A496" s="114"/>
      <c r="B496" s="115"/>
      <c r="C496" s="115"/>
      <c r="D496" s="146"/>
      <c r="E496" s="162"/>
      <c r="F496" s="158"/>
      <c r="G496" s="159"/>
      <c r="H496" s="131"/>
      <c r="I496" s="79"/>
      <c r="J496" s="18"/>
      <c r="K496" s="18"/>
      <c r="L496" s="18"/>
      <c r="M496" s="18"/>
      <c r="N496" s="19"/>
      <c r="O496" s="19"/>
    </row>
    <row r="497" spans="1:15" s="129" customFormat="1" ht="12.75">
      <c r="A497" s="123"/>
      <c r="B497" s="124"/>
      <c r="C497" s="124"/>
      <c r="D497" s="276" t="s">
        <v>42</v>
      </c>
      <c r="E497" s="156">
        <f>SUM(E498)</f>
        <v>27477.22</v>
      </c>
      <c r="F497" s="160"/>
      <c r="G497" s="161"/>
      <c r="H497" s="125"/>
      <c r="I497" s="126"/>
      <c r="J497" s="127"/>
      <c r="K497" s="127"/>
      <c r="L497" s="127"/>
      <c r="M497" s="127"/>
      <c r="N497" s="128"/>
      <c r="O497" s="128"/>
    </row>
    <row r="498" spans="1:15" s="20" customFormat="1" ht="12.75">
      <c r="A498" s="114"/>
      <c r="B498" s="115"/>
      <c r="C498" s="115"/>
      <c r="D498" s="146" t="s">
        <v>243</v>
      </c>
      <c r="E498" s="162">
        <f>SUM(E499:E500)</f>
        <v>27477.22</v>
      </c>
      <c r="F498" s="158"/>
      <c r="G498" s="159"/>
      <c r="H498" s="131"/>
      <c r="I498" s="79"/>
      <c r="J498" s="18"/>
      <c r="K498" s="18"/>
      <c r="L498" s="18"/>
      <c r="M498" s="18"/>
      <c r="N498" s="19"/>
      <c r="O498" s="19"/>
    </row>
    <row r="499" spans="1:15" s="20" customFormat="1" ht="25.5">
      <c r="A499" s="114"/>
      <c r="B499" s="115"/>
      <c r="C499" s="115"/>
      <c r="D499" s="355" t="s">
        <v>228</v>
      </c>
      <c r="E499" s="162">
        <v>12227.22</v>
      </c>
      <c r="F499" s="158"/>
      <c r="G499" s="159"/>
      <c r="H499" s="131"/>
      <c r="I499" s="79"/>
      <c r="J499" s="18"/>
      <c r="K499" s="18"/>
      <c r="L499" s="18"/>
      <c r="M499" s="18"/>
      <c r="N499" s="19"/>
      <c r="O499" s="19"/>
    </row>
    <row r="500" spans="1:15" s="20" customFormat="1" ht="39.75" customHeight="1">
      <c r="A500" s="114"/>
      <c r="B500" s="115"/>
      <c r="C500" s="115"/>
      <c r="D500" s="355" t="s">
        <v>257</v>
      </c>
      <c r="E500" s="162">
        <v>15250</v>
      </c>
      <c r="F500" s="158"/>
      <c r="G500" s="159"/>
      <c r="H500" s="131"/>
      <c r="I500" s="79"/>
      <c r="J500" s="18"/>
      <c r="K500" s="18"/>
      <c r="L500" s="18"/>
      <c r="M500" s="18"/>
      <c r="N500" s="19"/>
      <c r="O500" s="19"/>
    </row>
    <row r="501" spans="1:15" s="20" customFormat="1" ht="12.75">
      <c r="A501" s="114"/>
      <c r="B501" s="115"/>
      <c r="C501" s="115"/>
      <c r="D501" s="146"/>
      <c r="E501" s="116"/>
      <c r="F501" s="158"/>
      <c r="G501" s="159"/>
      <c r="H501" s="131"/>
      <c r="I501" s="79"/>
      <c r="J501" s="18"/>
      <c r="K501" s="18"/>
      <c r="L501" s="18"/>
      <c r="M501" s="18"/>
      <c r="N501" s="19"/>
      <c r="O501" s="19"/>
    </row>
    <row r="502" spans="1:15" s="20" customFormat="1" ht="12.75">
      <c r="A502" s="114"/>
      <c r="B502" s="115"/>
      <c r="C502" s="115"/>
      <c r="D502" s="146"/>
      <c r="E502" s="116"/>
      <c r="F502" s="158"/>
      <c r="G502" s="159"/>
      <c r="H502" s="131"/>
      <c r="I502" s="79"/>
      <c r="J502" s="18"/>
      <c r="K502" s="18"/>
      <c r="L502" s="18"/>
      <c r="M502" s="18"/>
      <c r="N502" s="19"/>
      <c r="O502" s="19"/>
    </row>
    <row r="503" spans="1:15" s="250" customFormat="1" ht="38.25">
      <c r="A503" s="240" t="s">
        <v>113</v>
      </c>
      <c r="B503" s="241" t="s">
        <v>204</v>
      </c>
      <c r="C503" s="241"/>
      <c r="D503" s="242" t="s">
        <v>205</v>
      </c>
      <c r="E503" s="243">
        <f>SUM(E505)</f>
        <v>1500</v>
      </c>
      <c r="F503" s="244"/>
      <c r="G503" s="245"/>
      <c r="H503" s="246"/>
      <c r="I503" s="247"/>
      <c r="J503" s="248"/>
      <c r="K503" s="248"/>
      <c r="L503" s="248"/>
      <c r="M503" s="248"/>
      <c r="N503" s="249"/>
      <c r="O503" s="249"/>
    </row>
    <row r="504" spans="1:15" s="20" customFormat="1" ht="12.75">
      <c r="A504" s="114"/>
      <c r="B504" s="115"/>
      <c r="C504" s="115"/>
      <c r="D504" s="146"/>
      <c r="E504" s="116"/>
      <c r="F504" s="158"/>
      <c r="G504" s="159"/>
      <c r="H504" s="131"/>
      <c r="I504" s="79"/>
      <c r="J504" s="18"/>
      <c r="K504" s="18"/>
      <c r="L504" s="18"/>
      <c r="M504" s="18"/>
      <c r="N504" s="19"/>
      <c r="O504" s="19"/>
    </row>
    <row r="505" spans="1:15" s="340" customFormat="1" ht="12" customHeight="1">
      <c r="A505" s="307"/>
      <c r="B505" s="308"/>
      <c r="C505" s="308" t="s">
        <v>206</v>
      </c>
      <c r="D505" s="309" t="s">
        <v>207</v>
      </c>
      <c r="E505" s="310">
        <f>SUM(E506)</f>
        <v>1500</v>
      </c>
      <c r="F505" s="334"/>
      <c r="G505" s="335"/>
      <c r="H505" s="336"/>
      <c r="I505" s="337"/>
      <c r="J505" s="338"/>
      <c r="K505" s="338"/>
      <c r="L505" s="338"/>
      <c r="M505" s="338"/>
      <c r="N505" s="339"/>
      <c r="O505" s="339"/>
    </row>
    <row r="506" spans="1:15" s="50" customFormat="1" ht="12.75">
      <c r="A506" s="104"/>
      <c r="B506" s="105"/>
      <c r="C506" s="105"/>
      <c r="D506" s="275" t="s">
        <v>28</v>
      </c>
      <c r="E506" s="143">
        <f>SUM(E507)</f>
        <v>1500</v>
      </c>
      <c r="F506" s="251"/>
      <c r="G506" s="252"/>
      <c r="H506" s="70"/>
      <c r="I506" s="71"/>
      <c r="J506" s="48"/>
      <c r="K506" s="48"/>
      <c r="L506" s="48"/>
      <c r="M506" s="48"/>
      <c r="N506" s="49"/>
      <c r="O506" s="49"/>
    </row>
    <row r="507" spans="1:15" s="20" customFormat="1" ht="12.75">
      <c r="A507" s="114"/>
      <c r="B507" s="115"/>
      <c r="C507" s="115"/>
      <c r="D507" s="146" t="s">
        <v>132</v>
      </c>
      <c r="E507" s="162">
        <f>SUM(E508)</f>
        <v>1500</v>
      </c>
      <c r="F507" s="158"/>
      <c r="G507" s="159"/>
      <c r="H507" s="131"/>
      <c r="I507" s="79"/>
      <c r="J507" s="18"/>
      <c r="K507" s="18"/>
      <c r="L507" s="18"/>
      <c r="M507" s="18"/>
      <c r="N507" s="19"/>
      <c r="O507" s="19"/>
    </row>
    <row r="508" spans="1:15" s="20" customFormat="1" ht="25.5">
      <c r="A508" s="114"/>
      <c r="B508" s="115"/>
      <c r="C508" s="115"/>
      <c r="D508" s="146" t="s">
        <v>137</v>
      </c>
      <c r="E508" s="162">
        <v>1500</v>
      </c>
      <c r="F508" s="363"/>
      <c r="G508" s="83"/>
      <c r="H508" s="131"/>
      <c r="I508" s="79"/>
      <c r="J508" s="18"/>
      <c r="K508" s="18"/>
      <c r="L508" s="18"/>
      <c r="M508" s="18"/>
      <c r="N508" s="19"/>
      <c r="O508" s="19"/>
    </row>
    <row r="509" spans="1:9" ht="12.75">
      <c r="A509" s="92"/>
      <c r="B509" s="93"/>
      <c r="C509" s="93"/>
      <c r="D509" s="102"/>
      <c r="E509" s="103"/>
      <c r="F509" s="170"/>
      <c r="G509" s="45"/>
      <c r="H509" s="64"/>
      <c r="I509" s="66"/>
    </row>
    <row r="510" spans="1:17" s="17" customFormat="1" ht="12.75">
      <c r="A510" s="133" t="s">
        <v>216</v>
      </c>
      <c r="B510" s="134">
        <v>926</v>
      </c>
      <c r="C510" s="134"/>
      <c r="D510" s="135" t="s">
        <v>44</v>
      </c>
      <c r="E510" s="136">
        <f>SUM(E526,E512,E531)</f>
        <v>154789.14</v>
      </c>
      <c r="F510" s="171"/>
      <c r="G510" s="76"/>
      <c r="H510" s="287"/>
      <c r="I510" s="68"/>
      <c r="J510" s="14"/>
      <c r="K510" s="14"/>
      <c r="L510" s="14"/>
      <c r="M510" s="14"/>
      <c r="N510" s="15"/>
      <c r="O510" s="15"/>
      <c r="P510" s="16"/>
      <c r="Q510" s="16"/>
    </row>
    <row r="511" spans="1:9" ht="12.75">
      <c r="A511" s="92"/>
      <c r="B511" s="93"/>
      <c r="C511" s="93"/>
      <c r="D511" s="102"/>
      <c r="E511" s="103"/>
      <c r="F511" s="170"/>
      <c r="G511" s="45"/>
      <c r="H511" s="64"/>
      <c r="I511" s="66"/>
    </row>
    <row r="512" spans="1:15" s="299" customFormat="1" ht="12.75">
      <c r="A512" s="307"/>
      <c r="B512" s="308"/>
      <c r="C512" s="308" t="s">
        <v>73</v>
      </c>
      <c r="D512" s="309" t="s">
        <v>74</v>
      </c>
      <c r="E512" s="310">
        <f>SUM(E513,E521)</f>
        <v>82323.14</v>
      </c>
      <c r="F512" s="320"/>
      <c r="G512" s="286"/>
      <c r="H512" s="287"/>
      <c r="I512" s="296"/>
      <c r="J512" s="297"/>
      <c r="K512" s="297"/>
      <c r="L512" s="297"/>
      <c r="M512" s="297"/>
      <c r="N512" s="298"/>
      <c r="O512" s="298"/>
    </row>
    <row r="513" spans="1:15" s="50" customFormat="1" ht="12.75">
      <c r="A513" s="207"/>
      <c r="B513" s="208"/>
      <c r="C513" s="208"/>
      <c r="D513" s="209" t="s">
        <v>28</v>
      </c>
      <c r="E513" s="191">
        <f>SUM(E514)</f>
        <v>62437.14</v>
      </c>
      <c r="F513" s="177"/>
      <c r="G513" s="69"/>
      <c r="H513" s="70"/>
      <c r="I513" s="71"/>
      <c r="J513" s="48"/>
      <c r="K513" s="48"/>
      <c r="L513" s="48"/>
      <c r="M513" s="48"/>
      <c r="N513" s="49"/>
      <c r="O513" s="49"/>
    </row>
    <row r="514" spans="1:15" s="20" customFormat="1" ht="12.75">
      <c r="A514" s="368"/>
      <c r="B514" s="369"/>
      <c r="C514" s="369"/>
      <c r="D514" s="370" t="s">
        <v>132</v>
      </c>
      <c r="E514" s="147">
        <f>SUM(E515)</f>
        <v>62437.14</v>
      </c>
      <c r="F514" s="371"/>
      <c r="G514" s="83"/>
      <c r="H514" s="131"/>
      <c r="I514" s="79"/>
      <c r="J514" s="18"/>
      <c r="K514" s="18"/>
      <c r="L514" s="18"/>
      <c r="M514" s="18"/>
      <c r="N514" s="19"/>
      <c r="O514" s="19"/>
    </row>
    <row r="515" spans="1:15" s="20" customFormat="1" ht="25.5">
      <c r="A515" s="114"/>
      <c r="B515" s="115"/>
      <c r="C515" s="115"/>
      <c r="D515" s="146" t="s">
        <v>230</v>
      </c>
      <c r="E515" s="162">
        <f>SUM(E516:E519)</f>
        <v>62437.14</v>
      </c>
      <c r="F515" s="371"/>
      <c r="G515" s="83"/>
      <c r="H515" s="131"/>
      <c r="I515" s="79"/>
      <c r="J515" s="18"/>
      <c r="K515" s="18"/>
      <c r="L515" s="18"/>
      <c r="M515" s="18"/>
      <c r="N515" s="19"/>
      <c r="O515" s="19"/>
    </row>
    <row r="516" spans="1:9" ht="25.5">
      <c r="A516" s="92"/>
      <c r="B516" s="93"/>
      <c r="C516" s="93"/>
      <c r="D516" s="150" t="s">
        <v>193</v>
      </c>
      <c r="E516" s="153">
        <v>30000</v>
      </c>
      <c r="F516" s="89"/>
      <c r="G516" s="45"/>
      <c r="H516" s="64"/>
      <c r="I516" s="66"/>
    </row>
    <row r="517" spans="1:9" ht="25.5">
      <c r="A517" s="92"/>
      <c r="B517" s="93"/>
      <c r="C517" s="93"/>
      <c r="D517" s="150" t="s">
        <v>194</v>
      </c>
      <c r="E517" s="153">
        <v>20000</v>
      </c>
      <c r="F517" s="89"/>
      <c r="G517" s="45"/>
      <c r="H517" s="64"/>
      <c r="I517" s="66"/>
    </row>
    <row r="518" spans="1:9" ht="38.25">
      <c r="A518" s="92"/>
      <c r="B518" s="93"/>
      <c r="C518" s="93"/>
      <c r="D518" s="354" t="s">
        <v>209</v>
      </c>
      <c r="E518" s="153">
        <v>8200</v>
      </c>
      <c r="F518" s="89"/>
      <c r="G518" s="45"/>
      <c r="H518" s="64"/>
      <c r="I518" s="66"/>
    </row>
    <row r="519" spans="1:9" ht="25.5">
      <c r="A519" s="92"/>
      <c r="B519" s="93"/>
      <c r="C519" s="93"/>
      <c r="D519" s="354" t="s">
        <v>217</v>
      </c>
      <c r="E519" s="153">
        <v>4237.14</v>
      </c>
      <c r="F519" s="89"/>
      <c r="G519" s="45"/>
      <c r="H519" s="64"/>
      <c r="I519" s="66"/>
    </row>
    <row r="520" spans="1:9" ht="12.75">
      <c r="A520" s="92"/>
      <c r="B520" s="93"/>
      <c r="C520" s="93"/>
      <c r="D520" s="102"/>
      <c r="E520" s="103"/>
      <c r="F520" s="89"/>
      <c r="G520" s="45"/>
      <c r="H520" s="64"/>
      <c r="I520" s="66"/>
    </row>
    <row r="521" spans="1:15" s="129" customFormat="1" ht="12.75">
      <c r="A521" s="123"/>
      <c r="B521" s="124"/>
      <c r="C521" s="124"/>
      <c r="D521" s="276" t="s">
        <v>42</v>
      </c>
      <c r="E521" s="156">
        <f>SUM(E522)</f>
        <v>19886</v>
      </c>
      <c r="F521" s="172"/>
      <c r="G521" s="130"/>
      <c r="H521" s="125"/>
      <c r="I521" s="126"/>
      <c r="J521" s="127"/>
      <c r="K521" s="127"/>
      <c r="L521" s="127"/>
      <c r="M521" s="127"/>
      <c r="N521" s="128"/>
      <c r="O521" s="128"/>
    </row>
    <row r="522" spans="1:15" s="20" customFormat="1" ht="12.75">
      <c r="A522" s="114"/>
      <c r="B522" s="115"/>
      <c r="C522" s="115"/>
      <c r="D522" s="146" t="s">
        <v>243</v>
      </c>
      <c r="E522" s="162">
        <f>SUM(E523:E524)</f>
        <v>19886</v>
      </c>
      <c r="F522" s="358"/>
      <c r="G522" s="83"/>
      <c r="H522" s="131"/>
      <c r="I522" s="79"/>
      <c r="J522" s="18"/>
      <c r="K522" s="18"/>
      <c r="L522" s="18"/>
      <c r="M522" s="18"/>
      <c r="N522" s="19"/>
      <c r="O522" s="19"/>
    </row>
    <row r="523" spans="1:9" ht="38.25">
      <c r="A523" s="92"/>
      <c r="B523" s="93"/>
      <c r="C523" s="93"/>
      <c r="D523" s="150" t="s">
        <v>266</v>
      </c>
      <c r="E523" s="153">
        <v>15000</v>
      </c>
      <c r="F523" s="89"/>
      <c r="G523" s="45"/>
      <c r="H523" s="64"/>
      <c r="I523" s="66"/>
    </row>
    <row r="524" spans="1:9" ht="25.5">
      <c r="A524" s="92"/>
      <c r="B524" s="93"/>
      <c r="C524" s="93"/>
      <c r="D524" s="354" t="s">
        <v>267</v>
      </c>
      <c r="E524" s="153">
        <v>4886</v>
      </c>
      <c r="F524" s="89"/>
      <c r="G524" s="45"/>
      <c r="H524" s="64"/>
      <c r="I524" s="66"/>
    </row>
    <row r="525" spans="1:9" ht="12.75">
      <c r="A525" s="92"/>
      <c r="B525" s="93"/>
      <c r="C525" s="93"/>
      <c r="D525" s="102"/>
      <c r="E525" s="103"/>
      <c r="F525" s="89"/>
      <c r="G525" s="45"/>
      <c r="H525" s="64"/>
      <c r="I525" s="66"/>
    </row>
    <row r="526" spans="1:15" s="291" customFormat="1" ht="12.75">
      <c r="A526" s="138"/>
      <c r="B526" s="282"/>
      <c r="C526" s="282" t="s">
        <v>117</v>
      </c>
      <c r="D526" s="283" t="s">
        <v>118</v>
      </c>
      <c r="E526" s="284">
        <f>SUM(E527)</f>
        <v>60000</v>
      </c>
      <c r="F526" s="285"/>
      <c r="G526" s="286"/>
      <c r="H526" s="287"/>
      <c r="I526" s="288"/>
      <c r="J526" s="289"/>
      <c r="K526" s="289"/>
      <c r="L526" s="289"/>
      <c r="M526" s="289"/>
      <c r="N526" s="290"/>
      <c r="O526" s="290"/>
    </row>
    <row r="527" spans="1:15" s="50" customFormat="1" ht="12.75">
      <c r="A527" s="90"/>
      <c r="B527" s="46"/>
      <c r="C527" s="46"/>
      <c r="D527" s="47" t="s">
        <v>28</v>
      </c>
      <c r="E527" s="91">
        <f>SUM(E528)</f>
        <v>60000</v>
      </c>
      <c r="F527" s="173"/>
      <c r="G527" s="69"/>
      <c r="H527" s="70"/>
      <c r="I527" s="71"/>
      <c r="J527" s="48"/>
      <c r="K527" s="48"/>
      <c r="L527" s="48"/>
      <c r="M527" s="48"/>
      <c r="N527" s="49"/>
      <c r="O527" s="49"/>
    </row>
    <row r="528" spans="1:15" s="20" customFormat="1" ht="12.75">
      <c r="A528" s="197"/>
      <c r="B528" s="198"/>
      <c r="C528" s="198"/>
      <c r="D528" s="145" t="s">
        <v>229</v>
      </c>
      <c r="E528" s="144">
        <f>SUM(E529)</f>
        <v>60000</v>
      </c>
      <c r="F528" s="363"/>
      <c r="G528" s="83"/>
      <c r="H528" s="131"/>
      <c r="I528" s="79"/>
      <c r="J528" s="18"/>
      <c r="K528" s="18"/>
      <c r="L528" s="18"/>
      <c r="M528" s="18"/>
      <c r="N528" s="19"/>
      <c r="O528" s="19"/>
    </row>
    <row r="529" spans="1:9" ht="38.25">
      <c r="A529" s="196"/>
      <c r="B529" s="155"/>
      <c r="C529" s="155"/>
      <c r="D529" s="154" t="s">
        <v>268</v>
      </c>
      <c r="E529" s="152">
        <v>60000</v>
      </c>
      <c r="F529" s="239"/>
      <c r="G529" s="41"/>
      <c r="H529" s="64"/>
      <c r="I529" s="66"/>
    </row>
    <row r="530" spans="1:9" ht="12.75">
      <c r="A530" s="92"/>
      <c r="B530" s="93"/>
      <c r="C530" s="97"/>
      <c r="D530" s="98"/>
      <c r="E530" s="99"/>
      <c r="F530" s="89"/>
      <c r="G530" s="41"/>
      <c r="H530" s="64"/>
      <c r="I530" s="66"/>
    </row>
    <row r="531" spans="1:15" s="299" customFormat="1" ht="12.75">
      <c r="A531" s="331"/>
      <c r="B531" s="341"/>
      <c r="C531" s="282" t="s">
        <v>119</v>
      </c>
      <c r="D531" s="283" t="s">
        <v>26</v>
      </c>
      <c r="E531" s="284">
        <f>E532</f>
        <v>12466</v>
      </c>
      <c r="F531" s="311"/>
      <c r="G531" s="342"/>
      <c r="H531" s="287"/>
      <c r="I531" s="296"/>
      <c r="J531" s="297"/>
      <c r="K531" s="297"/>
      <c r="L531" s="297"/>
      <c r="M531" s="297"/>
      <c r="N531" s="298"/>
      <c r="O531" s="298"/>
    </row>
    <row r="532" spans="1:15" s="50" customFormat="1" ht="12.75">
      <c r="A532" s="104"/>
      <c r="B532" s="105"/>
      <c r="C532" s="46"/>
      <c r="D532" s="47" t="s">
        <v>28</v>
      </c>
      <c r="E532" s="91">
        <f>SUM(E533)</f>
        <v>12466</v>
      </c>
      <c r="F532" s="169"/>
      <c r="G532" s="74"/>
      <c r="H532" s="64"/>
      <c r="I532" s="71"/>
      <c r="J532" s="48"/>
      <c r="K532" s="48"/>
      <c r="L532" s="48"/>
      <c r="M532" s="48"/>
      <c r="N532" s="49"/>
      <c r="O532" s="49"/>
    </row>
    <row r="533" spans="1:15" s="20" customFormat="1" ht="12.75">
      <c r="A533" s="114"/>
      <c r="B533" s="115"/>
      <c r="C533" s="198"/>
      <c r="D533" s="145" t="s">
        <v>132</v>
      </c>
      <c r="E533" s="144">
        <f>SUM(E534:E535)</f>
        <v>12466</v>
      </c>
      <c r="F533" s="358"/>
      <c r="G533" s="362"/>
      <c r="H533" s="131"/>
      <c r="I533" s="79"/>
      <c r="J533" s="18"/>
      <c r="K533" s="18"/>
      <c r="L533" s="18"/>
      <c r="M533" s="18"/>
      <c r="N533" s="19"/>
      <c r="O533" s="19"/>
    </row>
    <row r="534" spans="1:15" s="20" customFormat="1" ht="12.75">
      <c r="A534" s="114"/>
      <c r="B534" s="115"/>
      <c r="C534" s="118"/>
      <c r="D534" s="145" t="s">
        <v>135</v>
      </c>
      <c r="E534" s="144">
        <v>200</v>
      </c>
      <c r="F534" s="358"/>
      <c r="G534" s="362"/>
      <c r="H534" s="131"/>
      <c r="I534" s="79"/>
      <c r="J534" s="18"/>
      <c r="K534" s="18"/>
      <c r="L534" s="18"/>
      <c r="M534" s="18"/>
      <c r="N534" s="19"/>
      <c r="O534" s="19"/>
    </row>
    <row r="535" spans="1:15" s="20" customFormat="1" ht="25.5">
      <c r="A535" s="114"/>
      <c r="B535" s="115"/>
      <c r="C535" s="118"/>
      <c r="D535" s="146" t="s">
        <v>232</v>
      </c>
      <c r="E535" s="144">
        <f>SUM(E536:E537)</f>
        <v>12266</v>
      </c>
      <c r="F535" s="253"/>
      <c r="G535" s="362"/>
      <c r="H535" s="131"/>
      <c r="I535" s="79"/>
      <c r="J535" s="18"/>
      <c r="K535" s="18"/>
      <c r="L535" s="18"/>
      <c r="M535" s="18"/>
      <c r="N535" s="19"/>
      <c r="O535" s="19"/>
    </row>
    <row r="536" spans="1:9" ht="12.75">
      <c r="A536" s="234"/>
      <c r="B536" s="235"/>
      <c r="C536" s="235"/>
      <c r="D536" s="281" t="s">
        <v>162</v>
      </c>
      <c r="E536" s="257">
        <v>8200</v>
      </c>
      <c r="F536" s="170"/>
      <c r="G536" s="45"/>
      <c r="H536" s="64"/>
      <c r="I536" s="66"/>
    </row>
    <row r="537" spans="1:15" s="5" customFormat="1" ht="38.25">
      <c r="A537" s="234"/>
      <c r="B537" s="235"/>
      <c r="C537" s="235"/>
      <c r="D537" s="356" t="s">
        <v>210</v>
      </c>
      <c r="E537" s="257">
        <v>4066</v>
      </c>
      <c r="F537" s="170"/>
      <c r="G537" s="45"/>
      <c r="H537" s="64"/>
      <c r="I537" s="66"/>
      <c r="J537" s="4"/>
      <c r="K537" s="4"/>
      <c r="L537" s="4"/>
      <c r="M537" s="4"/>
      <c r="N537" s="2"/>
      <c r="O537" s="2"/>
    </row>
    <row r="538" spans="1:15" s="5" customFormat="1" ht="12.75">
      <c r="A538" s="234"/>
      <c r="B538" s="235"/>
      <c r="C538" s="235"/>
      <c r="D538" s="236"/>
      <c r="E538" s="237"/>
      <c r="F538" s="170"/>
      <c r="G538" s="45"/>
      <c r="H538" s="64"/>
      <c r="I538" s="66"/>
      <c r="J538" s="4"/>
      <c r="K538" s="4"/>
      <c r="L538" s="4"/>
      <c r="M538" s="4"/>
      <c r="N538" s="2"/>
      <c r="O538" s="2"/>
    </row>
    <row r="539" spans="1:17" s="21" customFormat="1" ht="13.5" thickBot="1">
      <c r="A539" s="343"/>
      <c r="B539" s="344"/>
      <c r="C539" s="344"/>
      <c r="D539" s="345" t="s">
        <v>46</v>
      </c>
      <c r="E539" s="346">
        <f>SUM(E8,E20,E28,E72,E94,E113,E158,E166,E204,E214,E226,E236,E311,E336,E397,E416,E469,E510,E503)</f>
        <v>33324625.259999998</v>
      </c>
      <c r="F539" s="87"/>
      <c r="G539" s="76"/>
      <c r="H539" s="64"/>
      <c r="I539" s="66"/>
      <c r="J539" s="4"/>
      <c r="K539" s="4"/>
      <c r="L539" s="4"/>
      <c r="M539" s="4"/>
      <c r="N539" s="2"/>
      <c r="O539" s="2"/>
      <c r="P539" s="5"/>
      <c r="Q539" s="5"/>
    </row>
    <row r="540" spans="1:17" ht="13.5" thickTop="1">
      <c r="A540" s="409" t="s">
        <v>274</v>
      </c>
      <c r="B540" s="409"/>
      <c r="C540" s="409"/>
      <c r="D540" s="410"/>
      <c r="E540" s="411"/>
      <c r="F540" s="375"/>
      <c r="G540" s="83"/>
      <c r="H540" s="131"/>
      <c r="I540" s="79"/>
      <c r="J540" s="18"/>
      <c r="K540" s="18"/>
      <c r="L540" s="18"/>
      <c r="M540" s="18"/>
      <c r="N540" s="19"/>
      <c r="O540" s="19"/>
      <c r="P540" s="20"/>
      <c r="Q540" s="20"/>
    </row>
    <row r="541" spans="1:17" s="57" customFormat="1" ht="12.75">
      <c r="A541" s="412"/>
      <c r="B541" s="412"/>
      <c r="C541" s="412"/>
      <c r="D541" s="412"/>
      <c r="E541" s="413"/>
      <c r="F541" s="414"/>
      <c r="G541" s="83"/>
      <c r="H541" s="131"/>
      <c r="I541" s="79"/>
      <c r="J541" s="415"/>
      <c r="K541" s="375"/>
      <c r="L541" s="375"/>
      <c r="M541" s="375"/>
      <c r="N541" s="414"/>
      <c r="O541" s="414"/>
      <c r="P541" s="414"/>
      <c r="Q541" s="414"/>
    </row>
    <row r="542" spans="1:17" s="57" customFormat="1" ht="12.75">
      <c r="A542" s="412"/>
      <c r="B542" s="412"/>
      <c r="C542" s="412"/>
      <c r="D542" s="412"/>
      <c r="E542" s="413"/>
      <c r="F542" s="416"/>
      <c r="G542" s="83"/>
      <c r="H542" s="131"/>
      <c r="I542" s="79"/>
      <c r="J542" s="415"/>
      <c r="K542" s="375"/>
      <c r="L542" s="375"/>
      <c r="M542" s="375"/>
      <c r="N542" s="414"/>
      <c r="O542" s="414"/>
      <c r="P542" s="414"/>
      <c r="Q542" s="414"/>
    </row>
    <row r="543" spans="1:17" s="57" customFormat="1" ht="12.75">
      <c r="A543" s="417"/>
      <c r="B543" s="417"/>
      <c r="C543" s="417"/>
      <c r="D543" s="412"/>
      <c r="E543" s="413"/>
      <c r="F543" s="416"/>
      <c r="G543" s="83"/>
      <c r="H543" s="131"/>
      <c r="I543" s="79"/>
      <c r="J543" s="415"/>
      <c r="K543" s="375"/>
      <c r="L543" s="375"/>
      <c r="M543" s="375"/>
      <c r="N543" s="414"/>
      <c r="O543" s="414"/>
      <c r="P543" s="414"/>
      <c r="Q543" s="414"/>
    </row>
    <row r="544" spans="1:17" s="57" customFormat="1" ht="12.75">
      <c r="A544" s="417"/>
      <c r="B544" s="417"/>
      <c r="C544" s="417"/>
      <c r="D544" s="412"/>
      <c r="E544" s="413"/>
      <c r="F544" s="416"/>
      <c r="G544" s="83"/>
      <c r="H544" s="131"/>
      <c r="I544" s="79"/>
      <c r="J544" s="415"/>
      <c r="K544" s="375"/>
      <c r="L544" s="375"/>
      <c r="M544" s="375"/>
      <c r="N544" s="414"/>
      <c r="O544" s="414"/>
      <c r="P544" s="414"/>
      <c r="Q544" s="414"/>
    </row>
    <row r="545" spans="1:17" s="57" customFormat="1" ht="12.75">
      <c r="A545" s="417"/>
      <c r="B545" s="417"/>
      <c r="C545" s="417"/>
      <c r="D545" s="412"/>
      <c r="E545" s="413"/>
      <c r="F545" s="416"/>
      <c r="G545" s="83"/>
      <c r="H545" s="131"/>
      <c r="I545" s="79"/>
      <c r="J545" s="415"/>
      <c r="K545" s="375"/>
      <c r="L545" s="375"/>
      <c r="M545" s="375"/>
      <c r="N545" s="414"/>
      <c r="O545" s="414"/>
      <c r="P545" s="414"/>
      <c r="Q545" s="414"/>
    </row>
    <row r="546" spans="1:17" ht="12.75">
      <c r="A546" s="417"/>
      <c r="B546" s="417"/>
      <c r="C546" s="417"/>
      <c r="D546" s="417"/>
      <c r="E546" s="418"/>
      <c r="F546" s="19"/>
      <c r="G546" s="272"/>
      <c r="H546" s="273"/>
      <c r="I546" s="274"/>
      <c r="J546" s="18"/>
      <c r="K546" s="18"/>
      <c r="L546" s="18"/>
      <c r="M546" s="18"/>
      <c r="N546" s="19"/>
      <c r="O546" s="19"/>
      <c r="P546" s="20"/>
      <c r="Q546" s="20"/>
    </row>
    <row r="547" spans="1:17" ht="12.75">
      <c r="A547" s="417"/>
      <c r="B547" s="417"/>
      <c r="C547" s="417"/>
      <c r="D547" s="417"/>
      <c r="E547" s="418"/>
      <c r="F547" s="19"/>
      <c r="G547" s="272"/>
      <c r="H547" s="273"/>
      <c r="I547" s="274"/>
      <c r="J547" s="18"/>
      <c r="K547" s="18"/>
      <c r="L547" s="18"/>
      <c r="M547" s="18"/>
      <c r="N547" s="19"/>
      <c r="O547" s="19"/>
      <c r="P547" s="20"/>
      <c r="Q547" s="20"/>
    </row>
    <row r="548" spans="1:17" ht="12.75">
      <c r="A548" s="417"/>
      <c r="B548" s="417"/>
      <c r="C548" s="417"/>
      <c r="D548" s="417"/>
      <c r="E548" s="418"/>
      <c r="F548" s="19"/>
      <c r="G548" s="272"/>
      <c r="H548" s="273"/>
      <c r="I548" s="274"/>
      <c r="J548" s="18"/>
      <c r="K548" s="18"/>
      <c r="L548" s="18"/>
      <c r="M548" s="18"/>
      <c r="N548" s="19"/>
      <c r="O548" s="19"/>
      <c r="P548" s="20"/>
      <c r="Q548" s="20"/>
    </row>
    <row r="549" spans="1:17" ht="12.75">
      <c r="A549" s="417"/>
      <c r="B549" s="417"/>
      <c r="C549" s="417"/>
      <c r="D549" s="373"/>
      <c r="E549" s="418"/>
      <c r="F549" s="19"/>
      <c r="G549" s="272"/>
      <c r="H549" s="273"/>
      <c r="I549" s="274"/>
      <c r="J549" s="18"/>
      <c r="K549" s="18"/>
      <c r="L549" s="18"/>
      <c r="M549" s="18"/>
      <c r="N549" s="19"/>
      <c r="O549" s="19"/>
      <c r="P549" s="20"/>
      <c r="Q549" s="20"/>
    </row>
    <row r="550" spans="1:17" ht="12.75">
      <c r="A550" s="407"/>
      <c r="B550" s="407"/>
      <c r="C550" s="407"/>
      <c r="D550" s="407"/>
      <c r="E550" s="419"/>
      <c r="F550" s="19"/>
      <c r="G550" s="272"/>
      <c r="H550" s="273"/>
      <c r="I550" s="274"/>
      <c r="J550" s="18"/>
      <c r="K550" s="18"/>
      <c r="L550" s="18"/>
      <c r="M550" s="18"/>
      <c r="N550" s="19"/>
      <c r="O550" s="19"/>
      <c r="P550" s="20"/>
      <c r="Q550" s="20"/>
    </row>
    <row r="551" spans="1:9" ht="12.75">
      <c r="A551" s="120"/>
      <c r="B551" s="120"/>
      <c r="C551" s="120"/>
      <c r="D551" s="122"/>
      <c r="E551" s="121"/>
      <c r="G551" s="25"/>
      <c r="H551" s="26"/>
      <c r="I551" s="11"/>
    </row>
    <row r="552" spans="1:9" ht="12.75">
      <c r="A552" s="120"/>
      <c r="B552" s="120"/>
      <c r="C552" s="120"/>
      <c r="D552" s="122"/>
      <c r="E552" s="121"/>
      <c r="G552" s="25"/>
      <c r="H552" s="26"/>
      <c r="I552" s="11"/>
    </row>
    <row r="553" spans="1:9" ht="12.75">
      <c r="A553" s="120"/>
      <c r="B553" s="120"/>
      <c r="C553" s="120"/>
      <c r="D553" s="122"/>
      <c r="E553" s="121"/>
      <c r="G553" s="25"/>
      <c r="H553" s="26"/>
      <c r="I553" s="11"/>
    </row>
    <row r="554" spans="1:9" ht="12.75">
      <c r="A554" s="120"/>
      <c r="B554" s="120"/>
      <c r="C554" s="120"/>
      <c r="D554" s="120"/>
      <c r="E554" s="121"/>
      <c r="G554" s="25"/>
      <c r="H554" s="26"/>
      <c r="I554" s="11"/>
    </row>
    <row r="555" spans="1:9" ht="12.75">
      <c r="A555" s="120"/>
      <c r="B555" s="120"/>
      <c r="C555" s="120"/>
      <c r="D555" s="407"/>
      <c r="E555" s="121"/>
      <c r="G555" s="25"/>
      <c r="H555" s="26"/>
      <c r="I555" s="11"/>
    </row>
    <row r="556" spans="1:9" ht="12.75">
      <c r="A556" s="120"/>
      <c r="B556" s="120"/>
      <c r="C556" s="120"/>
      <c r="D556" s="407"/>
      <c r="E556" s="121"/>
      <c r="G556" s="25"/>
      <c r="H556" s="26"/>
      <c r="I556" s="11"/>
    </row>
    <row r="557" spans="4:9" ht="12.75">
      <c r="D557" s="20"/>
      <c r="E557" s="351"/>
      <c r="G557" s="25"/>
      <c r="H557" s="26"/>
      <c r="I557" s="11"/>
    </row>
    <row r="558" spans="4:9" ht="12.75">
      <c r="D558" s="194"/>
      <c r="E558" s="351"/>
      <c r="G558" s="25"/>
      <c r="H558" s="26"/>
      <c r="I558" s="11"/>
    </row>
    <row r="559" spans="4:9" ht="12.75">
      <c r="D559" s="194"/>
      <c r="E559" s="351"/>
      <c r="G559" s="25"/>
      <c r="H559" s="26"/>
      <c r="I559" s="11"/>
    </row>
    <row r="560" spans="4:9" ht="12.75">
      <c r="D560" s="408"/>
      <c r="E560" s="351"/>
      <c r="G560" s="25"/>
      <c r="H560" s="12"/>
      <c r="I560" s="11"/>
    </row>
    <row r="561" spans="4:9" ht="12.75">
      <c r="D561" s="194"/>
      <c r="E561" s="351"/>
      <c r="G561" s="25"/>
      <c r="H561" s="12"/>
      <c r="I561" s="11"/>
    </row>
    <row r="562" spans="4:9" ht="12.75">
      <c r="D562" s="194"/>
      <c r="E562" s="351"/>
      <c r="G562" s="25"/>
      <c r="H562" s="12"/>
      <c r="I562" s="11"/>
    </row>
    <row r="563" spans="4:9" ht="12.75">
      <c r="D563" s="408"/>
      <c r="E563" s="351"/>
      <c r="G563" s="25"/>
      <c r="H563" s="12"/>
      <c r="I563" s="11"/>
    </row>
    <row r="564" spans="4:9" ht="12.75">
      <c r="D564" s="194"/>
      <c r="E564" s="351"/>
      <c r="G564" s="25"/>
      <c r="H564" s="12"/>
      <c r="I564" s="11"/>
    </row>
    <row r="565" spans="4:9" ht="12.75">
      <c r="D565" s="194"/>
      <c r="E565" s="351"/>
      <c r="G565" s="25"/>
      <c r="H565" s="12"/>
      <c r="I565" s="11"/>
    </row>
    <row r="566" spans="4:15" s="20" customFormat="1" ht="12.75">
      <c r="D566" s="194"/>
      <c r="E566" s="352"/>
      <c r="F566" s="19"/>
      <c r="G566" s="272"/>
      <c r="H566" s="273"/>
      <c r="I566" s="274"/>
      <c r="J566" s="18"/>
      <c r="K566" s="18"/>
      <c r="L566" s="18"/>
      <c r="M566" s="18"/>
      <c r="N566" s="19"/>
      <c r="O566" s="19"/>
    </row>
    <row r="567" spans="4:9" ht="12.75">
      <c r="D567" s="408"/>
      <c r="E567" s="351"/>
      <c r="G567" s="25"/>
      <c r="H567" s="12"/>
      <c r="I567" s="11"/>
    </row>
    <row r="568" spans="4:9" ht="12.75">
      <c r="D568" s="408"/>
      <c r="E568" s="351"/>
      <c r="G568" s="25"/>
      <c r="H568" s="12"/>
      <c r="I568" s="11"/>
    </row>
    <row r="569" spans="4:9" ht="12.75">
      <c r="D569" s="408"/>
      <c r="E569" s="353"/>
      <c r="G569" s="25"/>
      <c r="H569" s="12"/>
      <c r="I569" s="11"/>
    </row>
    <row r="570" spans="4:9" ht="12.75">
      <c r="D570" s="408"/>
      <c r="E570" s="351"/>
      <c r="G570" s="25"/>
      <c r="H570" s="12"/>
      <c r="I570" s="11"/>
    </row>
    <row r="571" spans="4:9" ht="12.75">
      <c r="D571" s="20"/>
      <c r="G571" s="25"/>
      <c r="H571" s="12"/>
      <c r="I571" s="11"/>
    </row>
    <row r="572" spans="4:9" ht="12.75">
      <c r="D572" s="20"/>
      <c r="G572" s="25"/>
      <c r="H572" s="12"/>
      <c r="I572" s="11"/>
    </row>
    <row r="573" spans="7:9" ht="12.75">
      <c r="G573" s="25"/>
      <c r="H573" s="12"/>
      <c r="I573" s="11"/>
    </row>
    <row r="574" spans="7:9" ht="12.75">
      <c r="G574" s="25"/>
      <c r="H574" s="12"/>
      <c r="I574" s="11"/>
    </row>
    <row r="575" spans="7:9" ht="12.75">
      <c r="G575" s="25"/>
      <c r="H575" s="12"/>
      <c r="I575" s="11"/>
    </row>
    <row r="576" spans="7:9" ht="12.75">
      <c r="G576" s="25"/>
      <c r="H576" s="12"/>
      <c r="I576" s="11"/>
    </row>
    <row r="577" spans="7:9" ht="12.75">
      <c r="G577" s="25"/>
      <c r="H577" s="12"/>
      <c r="I577" s="11"/>
    </row>
    <row r="578" spans="7:9" ht="12.75">
      <c r="G578" s="25"/>
      <c r="H578" s="12"/>
      <c r="I578" s="11"/>
    </row>
    <row r="579" spans="7:9" ht="12.75">
      <c r="G579" s="25"/>
      <c r="H579" s="12"/>
      <c r="I579" s="11"/>
    </row>
    <row r="580" spans="7:9" ht="12.75">
      <c r="G580" s="25"/>
      <c r="H580" s="12"/>
      <c r="I580" s="11"/>
    </row>
    <row r="581" spans="7:9" ht="12.75">
      <c r="G581" s="25"/>
      <c r="H581" s="12"/>
      <c r="I581" s="11"/>
    </row>
    <row r="582" spans="7:9" ht="12.75">
      <c r="G582" s="25"/>
      <c r="H582" s="12"/>
      <c r="I582" s="11"/>
    </row>
    <row r="583" spans="7:9" ht="12.75">
      <c r="G583" s="25"/>
      <c r="H583" s="12"/>
      <c r="I583" s="11"/>
    </row>
    <row r="584" spans="7:9" ht="12.75">
      <c r="G584" s="25"/>
      <c r="H584" s="12"/>
      <c r="I584" s="11"/>
    </row>
    <row r="585" spans="7:9" ht="12.75">
      <c r="G585" s="25"/>
      <c r="H585" s="12"/>
      <c r="I585" s="11"/>
    </row>
    <row r="586" spans="7:9" ht="12.75">
      <c r="G586" s="25"/>
      <c r="H586" s="12"/>
      <c r="I586" s="11"/>
    </row>
    <row r="587" spans="7:9" ht="12.75">
      <c r="G587" s="25"/>
      <c r="H587" s="12"/>
      <c r="I587" s="11"/>
    </row>
    <row r="588" spans="7:9" ht="12.75">
      <c r="G588" s="25"/>
      <c r="H588" s="12"/>
      <c r="I588" s="11"/>
    </row>
    <row r="589" spans="7:9" ht="12.75">
      <c r="G589" s="25"/>
      <c r="H589" s="12"/>
      <c r="I589" s="11"/>
    </row>
    <row r="590" spans="7:9" ht="12.75">
      <c r="G590" s="25"/>
      <c r="H590" s="12"/>
      <c r="I590" s="11"/>
    </row>
    <row r="591" spans="7:9" ht="12.75">
      <c r="G591" s="25"/>
      <c r="H591" s="12"/>
      <c r="I591" s="11"/>
    </row>
    <row r="592" spans="7:9" ht="12.75">
      <c r="G592" s="25"/>
      <c r="H592" s="12"/>
      <c r="I592" s="11"/>
    </row>
    <row r="593" spans="7:9" ht="12.75">
      <c r="G593" s="25"/>
      <c r="H593" s="12"/>
      <c r="I593" s="11"/>
    </row>
    <row r="594" spans="7:9" ht="12.75">
      <c r="G594" s="25"/>
      <c r="H594" s="12"/>
      <c r="I594" s="11"/>
    </row>
    <row r="595" spans="7:9" ht="12.75">
      <c r="G595" s="25"/>
      <c r="H595" s="12"/>
      <c r="I595" s="11"/>
    </row>
    <row r="596" spans="7:9" ht="12.75">
      <c r="G596" s="25"/>
      <c r="H596" s="12"/>
      <c r="I596" s="11"/>
    </row>
    <row r="597" spans="7:9" ht="12.75">
      <c r="G597" s="25"/>
      <c r="H597" s="12"/>
      <c r="I597" s="11"/>
    </row>
    <row r="598" spans="7:9" ht="12.75">
      <c r="G598" s="25"/>
      <c r="H598" s="12"/>
      <c r="I598" s="11"/>
    </row>
    <row r="599" spans="7:9" ht="12.75">
      <c r="G599" s="25"/>
      <c r="H599" s="12"/>
      <c r="I599" s="11"/>
    </row>
    <row r="600" spans="7:9" ht="12.75">
      <c r="G600" s="25"/>
      <c r="H600" s="12"/>
      <c r="I600" s="11"/>
    </row>
    <row r="601" spans="7:9" ht="12.75">
      <c r="G601" s="25"/>
      <c r="H601" s="12"/>
      <c r="I601" s="11"/>
    </row>
    <row r="602" spans="7:9" ht="12.75">
      <c r="G602" s="25"/>
      <c r="H602" s="12"/>
      <c r="I602" s="11"/>
    </row>
    <row r="603" spans="7:9" ht="12.75">
      <c r="G603" s="25"/>
      <c r="H603" s="12"/>
      <c r="I603" s="11"/>
    </row>
    <row r="604" spans="7:9" ht="12.75">
      <c r="G604" s="25"/>
      <c r="H604" s="12"/>
      <c r="I604" s="11"/>
    </row>
    <row r="605" spans="7:9" ht="12.75">
      <c r="G605" s="25"/>
      <c r="H605" s="12"/>
      <c r="I605" s="11"/>
    </row>
    <row r="606" spans="7:9" ht="12.75">
      <c r="G606" s="25"/>
      <c r="H606" s="12"/>
      <c r="I606" s="11"/>
    </row>
    <row r="607" spans="7:9" ht="12.75">
      <c r="G607" s="25"/>
      <c r="H607" s="12"/>
      <c r="I607" s="11"/>
    </row>
    <row r="608" spans="7:9" ht="12.75">
      <c r="G608" s="25"/>
      <c r="H608" s="12"/>
      <c r="I608" s="11"/>
    </row>
    <row r="609" spans="7:9" ht="12.75">
      <c r="G609" s="25"/>
      <c r="H609" s="12"/>
      <c r="I609" s="11"/>
    </row>
    <row r="610" spans="7:9" ht="12.75">
      <c r="G610" s="25"/>
      <c r="H610" s="12"/>
      <c r="I610" s="11"/>
    </row>
    <row r="611" spans="7:9" ht="12.75">
      <c r="G611" s="25"/>
      <c r="H611" s="12"/>
      <c r="I611" s="11"/>
    </row>
    <row r="612" spans="7:9" ht="12.75">
      <c r="G612" s="25"/>
      <c r="H612" s="12"/>
      <c r="I612" s="11"/>
    </row>
    <row r="613" spans="7:9" ht="12.75">
      <c r="G613" s="25"/>
      <c r="H613" s="12"/>
      <c r="I613" s="11"/>
    </row>
    <row r="614" spans="7:9" ht="12.75">
      <c r="G614" s="25"/>
      <c r="H614" s="12"/>
      <c r="I614" s="11"/>
    </row>
    <row r="615" spans="7:9" ht="12.75">
      <c r="G615" s="25"/>
      <c r="H615" s="12"/>
      <c r="I615" s="11"/>
    </row>
    <row r="616" spans="7:9" ht="12.75">
      <c r="G616" s="25"/>
      <c r="H616" s="12"/>
      <c r="I616" s="11"/>
    </row>
    <row r="617" spans="7:9" ht="12.75">
      <c r="G617" s="25"/>
      <c r="H617" s="12"/>
      <c r="I617" s="11"/>
    </row>
    <row r="618" spans="7:9" ht="12.75">
      <c r="G618" s="25"/>
      <c r="H618" s="12"/>
      <c r="I618" s="11"/>
    </row>
    <row r="619" spans="7:9" ht="12.75">
      <c r="G619" s="25"/>
      <c r="H619" s="12"/>
      <c r="I619" s="11"/>
    </row>
    <row r="620" spans="7:9" ht="12.75">
      <c r="G620" s="25"/>
      <c r="H620" s="12"/>
      <c r="I620" s="11"/>
    </row>
    <row r="621" spans="7:9" ht="12.75">
      <c r="G621" s="25"/>
      <c r="H621" s="12"/>
      <c r="I621" s="11"/>
    </row>
    <row r="622" spans="7:9" ht="12.75">
      <c r="G622" s="25"/>
      <c r="H622" s="12"/>
      <c r="I622" s="11"/>
    </row>
    <row r="623" spans="7:9" ht="12.75">
      <c r="G623" s="25"/>
      <c r="H623" s="12"/>
      <c r="I623" s="11"/>
    </row>
    <row r="624" spans="7:9" ht="12.75">
      <c r="G624" s="25"/>
      <c r="H624" s="12"/>
      <c r="I624" s="11"/>
    </row>
    <row r="625" spans="7:9" ht="12.75">
      <c r="G625" s="25"/>
      <c r="H625" s="12"/>
      <c r="I625" s="11"/>
    </row>
    <row r="626" spans="7:9" ht="12.75">
      <c r="G626" s="25"/>
      <c r="H626" s="12"/>
      <c r="I626" s="11"/>
    </row>
    <row r="627" spans="7:8" ht="12.75">
      <c r="G627" s="25"/>
      <c r="H627" s="12"/>
    </row>
    <row r="628" spans="7:8" ht="12.75">
      <c r="G628" s="25"/>
      <c r="H628" s="12"/>
    </row>
    <row r="629" spans="7:8" ht="12.75">
      <c r="G629" s="25"/>
      <c r="H629" s="12"/>
    </row>
    <row r="630" spans="7:8" ht="12.75">
      <c r="G630" s="25"/>
      <c r="H630" s="12"/>
    </row>
    <row r="631" spans="7:8" ht="12.75">
      <c r="G631" s="25"/>
      <c r="H631" s="12"/>
    </row>
    <row r="632" spans="7:8" ht="12.75">
      <c r="G632" s="25"/>
      <c r="H632" s="12"/>
    </row>
    <row r="633" spans="7:8" ht="12.75">
      <c r="G633" s="25"/>
      <c r="H633" s="12"/>
    </row>
    <row r="634" spans="7:8" ht="12.75">
      <c r="G634" s="25"/>
      <c r="H634" s="12"/>
    </row>
    <row r="635" spans="7:8" ht="12.75">
      <c r="G635" s="25"/>
      <c r="H635" s="12"/>
    </row>
    <row r="636" spans="7:8" ht="12.75">
      <c r="G636" s="25"/>
      <c r="H636" s="12"/>
    </row>
    <row r="637" spans="7:8" ht="12.75">
      <c r="G637" s="25"/>
      <c r="H637" s="12"/>
    </row>
    <row r="638" spans="7:8" ht="12.75">
      <c r="G638" s="25"/>
      <c r="H638" s="12"/>
    </row>
    <row r="639" spans="7:8" ht="12.75">
      <c r="G639" s="25"/>
      <c r="H639" s="12"/>
    </row>
    <row r="640" spans="7:8" ht="12.75">
      <c r="G640" s="25"/>
      <c r="H640" s="12"/>
    </row>
    <row r="641" spans="7:8" ht="12.75">
      <c r="G641" s="25"/>
      <c r="H641" s="12"/>
    </row>
    <row r="642" spans="7:8" ht="12.75">
      <c r="G642" s="25"/>
      <c r="H642" s="12"/>
    </row>
    <row r="643" spans="7:8" ht="12.75">
      <c r="G643" s="25"/>
      <c r="H643" s="12"/>
    </row>
    <row r="644" spans="7:8" ht="12.75">
      <c r="G644" s="25"/>
      <c r="H644" s="12"/>
    </row>
    <row r="645" spans="7:8" ht="12.75">
      <c r="G645" s="25"/>
      <c r="H645" s="12"/>
    </row>
    <row r="646" spans="7:8" ht="12.75">
      <c r="G646" s="25"/>
      <c r="H646" s="12"/>
    </row>
    <row r="647" spans="7:8" ht="12.75">
      <c r="G647" s="25"/>
      <c r="H647" s="12"/>
    </row>
    <row r="648" spans="7:8" ht="12.75">
      <c r="G648" s="25"/>
      <c r="H648" s="12"/>
    </row>
    <row r="649" spans="7:8" ht="12.75">
      <c r="G649" s="25"/>
      <c r="H649" s="12"/>
    </row>
    <row r="650" spans="7:8" ht="12.75">
      <c r="G650" s="25"/>
      <c r="H650" s="12"/>
    </row>
    <row r="651" spans="7:8" ht="12.75">
      <c r="G651" s="25"/>
      <c r="H651" s="12"/>
    </row>
    <row r="652" spans="7:8" ht="12.75">
      <c r="G652" s="25"/>
      <c r="H652" s="12"/>
    </row>
    <row r="653" spans="7:8" ht="12.75">
      <c r="G653" s="25"/>
      <c r="H653" s="12"/>
    </row>
    <row r="654" spans="7:8" ht="12.75">
      <c r="G654" s="25"/>
      <c r="H654" s="12"/>
    </row>
    <row r="655" spans="7:8" ht="12.75">
      <c r="G655" s="25"/>
      <c r="H655" s="12"/>
    </row>
    <row r="656" spans="7:8" ht="12.75">
      <c r="G656" s="25"/>
      <c r="H656" s="12"/>
    </row>
    <row r="657" spans="7:8" ht="12.75">
      <c r="G657" s="25"/>
      <c r="H657" s="12"/>
    </row>
    <row r="658" spans="7:8" ht="12.75">
      <c r="G658" s="25"/>
      <c r="H658" s="12"/>
    </row>
    <row r="659" spans="7:8" ht="12.75">
      <c r="G659" s="25"/>
      <c r="H659" s="12"/>
    </row>
    <row r="660" spans="7:8" ht="12.75">
      <c r="G660" s="25"/>
      <c r="H660" s="12"/>
    </row>
    <row r="661" spans="7:8" ht="12.75">
      <c r="G661" s="25"/>
      <c r="H661" s="12"/>
    </row>
    <row r="662" spans="7:8" ht="12.75">
      <c r="G662" s="25"/>
      <c r="H662" s="12"/>
    </row>
    <row r="663" spans="7:8" ht="12.75">
      <c r="G663" s="25"/>
      <c r="H663" s="12"/>
    </row>
    <row r="664" spans="7:8" ht="12.75">
      <c r="G664" s="25"/>
      <c r="H664" s="12"/>
    </row>
    <row r="665" spans="7:8" ht="13.5" customHeight="1">
      <c r="G665" s="25"/>
      <c r="H665" s="12"/>
    </row>
    <row r="666" spans="7:8" ht="12.75">
      <c r="G666" s="25"/>
      <c r="H666" s="12"/>
    </row>
    <row r="667" spans="7:8" ht="12.75">
      <c r="G667" s="25"/>
      <c r="H667" s="12"/>
    </row>
    <row r="668" spans="7:8" ht="12.75">
      <c r="G668" s="25"/>
      <c r="H668" s="12"/>
    </row>
    <row r="669" spans="7:8" ht="12.75">
      <c r="G669" s="25"/>
      <c r="H669" s="12"/>
    </row>
    <row r="670" spans="7:8" ht="12.75">
      <c r="G670" s="25"/>
      <c r="H670" s="12"/>
    </row>
    <row r="671" spans="7:8" ht="12.75">
      <c r="G671" s="25"/>
      <c r="H671" s="12"/>
    </row>
    <row r="672" spans="7:8" ht="12.75">
      <c r="G672" s="25"/>
      <c r="H672" s="12"/>
    </row>
    <row r="673" spans="7:8" ht="12.75">
      <c r="G673" s="25"/>
      <c r="H673" s="12"/>
    </row>
    <row r="674" spans="7:8" ht="12.75">
      <c r="G674" s="25"/>
      <c r="H674" s="12"/>
    </row>
    <row r="675" spans="7:8" ht="12.75">
      <c r="G675" s="25"/>
      <c r="H675" s="12"/>
    </row>
    <row r="676" spans="7:8" ht="12.75">
      <c r="G676" s="25"/>
      <c r="H676" s="12"/>
    </row>
    <row r="677" spans="7:8" ht="12.75">
      <c r="G677" s="25"/>
      <c r="H677" s="12"/>
    </row>
    <row r="678" spans="7:8" ht="12.75">
      <c r="G678" s="25"/>
      <c r="H678" s="12"/>
    </row>
    <row r="679" spans="7:8" ht="12.75">
      <c r="G679" s="25"/>
      <c r="H679" s="12"/>
    </row>
    <row r="680" spans="7:8" ht="12.75">
      <c r="G680" s="25"/>
      <c r="H680" s="12"/>
    </row>
    <row r="681" spans="7:8" ht="12.75">
      <c r="G681" s="25"/>
      <c r="H681" s="12"/>
    </row>
    <row r="682" spans="7:8" ht="12.75">
      <c r="G682" s="25"/>
      <c r="H682" s="12"/>
    </row>
    <row r="683" spans="7:8" ht="12.75">
      <c r="G683" s="25"/>
      <c r="H683" s="12"/>
    </row>
    <row r="684" spans="7:8" ht="12.75">
      <c r="G684" s="25"/>
      <c r="H684" s="12"/>
    </row>
    <row r="685" spans="7:8" ht="12.75">
      <c r="G685" s="25"/>
      <c r="H685" s="12"/>
    </row>
    <row r="686" spans="7:8" ht="12.75">
      <c r="G686" s="25"/>
      <c r="H686" s="12"/>
    </row>
    <row r="687" spans="7:8" ht="12.75">
      <c r="G687" s="25"/>
      <c r="H687" s="12"/>
    </row>
    <row r="688" spans="7:8" ht="12.75">
      <c r="G688" s="25"/>
      <c r="H688" s="12"/>
    </row>
    <row r="689" spans="7:8" ht="12.75">
      <c r="G689" s="25"/>
      <c r="H689" s="12"/>
    </row>
    <row r="690" spans="7:8" ht="12.75">
      <c r="G690" s="25"/>
      <c r="H690" s="12"/>
    </row>
    <row r="691" spans="7:8" ht="12.75">
      <c r="G691" s="25"/>
      <c r="H691" s="12"/>
    </row>
    <row r="692" spans="7:8" ht="12.75">
      <c r="G692" s="25"/>
      <c r="H692" s="12"/>
    </row>
    <row r="693" spans="7:8" ht="12.75">
      <c r="G693" s="25"/>
      <c r="H693" s="12"/>
    </row>
    <row r="694" spans="7:8" ht="12.75">
      <c r="G694" s="25"/>
      <c r="H694" s="12"/>
    </row>
    <row r="695" spans="7:8" ht="12.75">
      <c r="G695" s="25"/>
      <c r="H695" s="12"/>
    </row>
    <row r="696" spans="7:8" ht="12.75">
      <c r="G696" s="25"/>
      <c r="H696" s="12"/>
    </row>
    <row r="697" spans="7:8" ht="12.75">
      <c r="G697" s="25"/>
      <c r="H697" s="12"/>
    </row>
    <row r="698" spans="7:8" ht="12.75">
      <c r="G698" s="25"/>
      <c r="H698" s="12"/>
    </row>
    <row r="699" spans="7:8" ht="12.75">
      <c r="G699" s="25"/>
      <c r="H699" s="12"/>
    </row>
    <row r="700" spans="7:8" ht="12.75">
      <c r="G700" s="25"/>
      <c r="H700" s="12"/>
    </row>
    <row r="701" spans="7:8" ht="12.75">
      <c r="G701" s="25"/>
      <c r="H701" s="12"/>
    </row>
    <row r="702" spans="7:8" ht="12.75">
      <c r="G702" s="25"/>
      <c r="H702" s="12"/>
    </row>
    <row r="703" spans="7:8" ht="12.75">
      <c r="G703" s="25"/>
      <c r="H703" s="12"/>
    </row>
    <row r="704" spans="7:8" ht="12.75">
      <c r="G704" s="25"/>
      <c r="H704" s="12"/>
    </row>
    <row r="705" spans="7:8" ht="12.75">
      <c r="G705" s="25"/>
      <c r="H705" s="12"/>
    </row>
    <row r="706" spans="7:8" ht="12.75">
      <c r="G706" s="25"/>
      <c r="H706" s="12"/>
    </row>
    <row r="707" spans="7:8" ht="12.75">
      <c r="G707" s="25"/>
      <c r="H707" s="12"/>
    </row>
    <row r="708" spans="7:8" ht="12.75">
      <c r="G708" s="25"/>
      <c r="H708" s="12"/>
    </row>
    <row r="709" spans="7:8" ht="12.75">
      <c r="G709" s="25"/>
      <c r="H709" s="12"/>
    </row>
    <row r="710" spans="7:8" ht="12.75">
      <c r="G710" s="25"/>
      <c r="H710" s="12"/>
    </row>
    <row r="711" spans="7:8" ht="12.75">
      <c r="G711" s="25"/>
      <c r="H711" s="12"/>
    </row>
    <row r="712" spans="7:8" ht="12.75">
      <c r="G712" s="25"/>
      <c r="H712" s="12"/>
    </row>
    <row r="713" spans="7:8" ht="12.75">
      <c r="G713" s="25"/>
      <c r="H713" s="12"/>
    </row>
    <row r="714" spans="7:8" ht="12.75">
      <c r="G714" s="25"/>
      <c r="H714" s="12"/>
    </row>
    <row r="715" spans="7:8" ht="12.75">
      <c r="G715" s="25"/>
      <c r="H715" s="12"/>
    </row>
    <row r="716" spans="7:8" ht="12.75">
      <c r="G716" s="25"/>
      <c r="H716" s="12"/>
    </row>
    <row r="717" spans="7:8" ht="12.75">
      <c r="G717" s="25"/>
      <c r="H717" s="12"/>
    </row>
    <row r="718" spans="7:8" ht="12.75">
      <c r="G718" s="25"/>
      <c r="H718" s="12"/>
    </row>
    <row r="719" spans="7:8" ht="12.75">
      <c r="G719" s="25"/>
      <c r="H719" s="12"/>
    </row>
    <row r="720" spans="7:8" ht="12.75">
      <c r="G720" s="25"/>
      <c r="H720" s="12"/>
    </row>
    <row r="721" spans="7:8" ht="12.75">
      <c r="G721" s="25"/>
      <c r="H721" s="12"/>
    </row>
    <row r="722" spans="7:8" ht="12.75">
      <c r="G722" s="25"/>
      <c r="H722" s="12"/>
    </row>
    <row r="723" spans="7:8" ht="12.75">
      <c r="G723" s="25"/>
      <c r="H723" s="12"/>
    </row>
    <row r="724" spans="7:8" ht="12.75">
      <c r="G724" s="25"/>
      <c r="H724" s="12"/>
    </row>
    <row r="725" spans="7:8" ht="12.75">
      <c r="G725" s="25"/>
      <c r="H725" s="12"/>
    </row>
    <row r="726" spans="7:8" ht="12.75">
      <c r="G726" s="25"/>
      <c r="H726" s="12"/>
    </row>
    <row r="727" spans="7:8" ht="12.75">
      <c r="G727" s="25"/>
      <c r="H727" s="12"/>
    </row>
    <row r="728" spans="7:8" ht="12.75">
      <c r="G728" s="25"/>
      <c r="H728" s="12"/>
    </row>
    <row r="729" spans="7:8" ht="12.75">
      <c r="G729" s="25"/>
      <c r="H729" s="12"/>
    </row>
    <row r="730" spans="7:8" ht="12.75">
      <c r="G730" s="25"/>
      <c r="H730" s="12"/>
    </row>
    <row r="731" spans="7:8" ht="12.75">
      <c r="G731" s="25"/>
      <c r="H731" s="12"/>
    </row>
    <row r="732" spans="7:8" ht="12.75">
      <c r="G732" s="25"/>
      <c r="H732" s="12"/>
    </row>
    <row r="733" spans="7:8" ht="12.75">
      <c r="G733" s="25"/>
      <c r="H733" s="12"/>
    </row>
    <row r="734" spans="7:8" ht="12.75">
      <c r="G734" s="25"/>
      <c r="H734" s="12"/>
    </row>
    <row r="735" spans="7:8" ht="12.75">
      <c r="G735" s="25"/>
      <c r="H735" s="12"/>
    </row>
    <row r="736" spans="7:8" ht="12.75">
      <c r="G736" s="25"/>
      <c r="H736" s="12"/>
    </row>
    <row r="737" spans="7:8" ht="12.75">
      <c r="G737" s="25"/>
      <c r="H737" s="12"/>
    </row>
    <row r="738" spans="7:8" ht="12.75">
      <c r="G738" s="25"/>
      <c r="H738" s="12"/>
    </row>
    <row r="739" spans="7:8" ht="12.75">
      <c r="G739" s="25"/>
      <c r="H739" s="12"/>
    </row>
    <row r="740" spans="7:8" ht="12.75">
      <c r="G740" s="25"/>
      <c r="H740" s="12"/>
    </row>
    <row r="741" spans="7:8" ht="12.75">
      <c r="G741" s="25"/>
      <c r="H741" s="12"/>
    </row>
    <row r="742" spans="7:8" ht="12.75">
      <c r="G742" s="25"/>
      <c r="H742" s="12"/>
    </row>
    <row r="743" spans="7:8" ht="12.75">
      <c r="G743" s="25"/>
      <c r="H743" s="12"/>
    </row>
    <row r="744" spans="7:8" ht="12.75">
      <c r="G744" s="25"/>
      <c r="H744" s="12"/>
    </row>
    <row r="745" spans="7:8" ht="12.75">
      <c r="G745" s="25"/>
      <c r="H745" s="12"/>
    </row>
    <row r="746" spans="7:8" ht="12.75">
      <c r="G746" s="25"/>
      <c r="H746" s="12"/>
    </row>
    <row r="747" spans="7:8" ht="12.75">
      <c r="G747" s="25"/>
      <c r="H747" s="12"/>
    </row>
    <row r="748" spans="7:8" ht="12.75">
      <c r="G748" s="25"/>
      <c r="H748" s="12"/>
    </row>
    <row r="749" spans="7:8" ht="12.75">
      <c r="G749" s="25"/>
      <c r="H749" s="12"/>
    </row>
    <row r="750" spans="7:8" ht="12.75">
      <c r="G750" s="25"/>
      <c r="H750" s="12"/>
    </row>
    <row r="751" spans="7:8" ht="12.75">
      <c r="G751" s="25"/>
      <c r="H751" s="12"/>
    </row>
    <row r="752" spans="7:8" ht="12.75">
      <c r="G752" s="25"/>
      <c r="H752" s="12"/>
    </row>
    <row r="753" spans="7:8" ht="12.75">
      <c r="G753" s="25"/>
      <c r="H753" s="12"/>
    </row>
    <row r="754" spans="7:8" ht="12.75">
      <c r="G754" s="25"/>
      <c r="H754" s="12"/>
    </row>
    <row r="755" spans="7:8" ht="12.75">
      <c r="G755" s="25"/>
      <c r="H755" s="12"/>
    </row>
    <row r="756" spans="7:8" ht="12.75">
      <c r="G756" s="25"/>
      <c r="H756" s="12"/>
    </row>
    <row r="757" spans="7:8" ht="12.75">
      <c r="G757" s="25"/>
      <c r="H757" s="12"/>
    </row>
    <row r="758" spans="7:8" ht="12.75">
      <c r="G758" s="25"/>
      <c r="H758" s="12"/>
    </row>
    <row r="759" spans="7:8" ht="12.75">
      <c r="G759" s="25"/>
      <c r="H759" s="12"/>
    </row>
    <row r="760" spans="7:8" ht="12.75">
      <c r="G760" s="25"/>
      <c r="H760" s="12"/>
    </row>
    <row r="761" spans="7:8" ht="12.75">
      <c r="G761" s="25"/>
      <c r="H761" s="12"/>
    </row>
    <row r="762" spans="7:8" ht="12.75">
      <c r="G762" s="25"/>
      <c r="H762" s="12"/>
    </row>
    <row r="763" spans="7:8" ht="12.75">
      <c r="G763" s="25"/>
      <c r="H763" s="12"/>
    </row>
    <row r="764" spans="7:8" ht="12.75">
      <c r="G764" s="25"/>
      <c r="H764" s="12"/>
    </row>
    <row r="765" spans="7:8" ht="12.75">
      <c r="G765" s="25"/>
      <c r="H765" s="12"/>
    </row>
    <row r="766" spans="7:8" ht="12.75">
      <c r="G766" s="25"/>
      <c r="H766" s="12"/>
    </row>
    <row r="767" spans="7:8" ht="12.75">
      <c r="G767" s="25"/>
      <c r="H767" s="12"/>
    </row>
    <row r="768" spans="7:8" ht="12.75">
      <c r="G768" s="25"/>
      <c r="H768" s="12"/>
    </row>
    <row r="769" spans="7:8" ht="12.75">
      <c r="G769" s="25"/>
      <c r="H769" s="12"/>
    </row>
    <row r="770" spans="7:8" ht="12.75">
      <c r="G770" s="25"/>
      <c r="H770" s="12"/>
    </row>
    <row r="771" spans="7:8" ht="12.75">
      <c r="G771" s="25"/>
      <c r="H771" s="12"/>
    </row>
    <row r="772" spans="7:8" ht="12.75">
      <c r="G772" s="25"/>
      <c r="H772" s="12"/>
    </row>
    <row r="773" spans="7:8" ht="12.75">
      <c r="G773" s="25"/>
      <c r="H773" s="12"/>
    </row>
    <row r="774" spans="7:8" ht="12.75">
      <c r="G774" s="25"/>
      <c r="H774" s="12"/>
    </row>
    <row r="775" spans="7:8" ht="12.75">
      <c r="G775" s="25"/>
      <c r="H775" s="12"/>
    </row>
    <row r="776" spans="7:8" ht="12.75">
      <c r="G776" s="25"/>
      <c r="H776" s="12"/>
    </row>
    <row r="777" spans="7:8" ht="12.75">
      <c r="G777" s="25"/>
      <c r="H777" s="12"/>
    </row>
    <row r="778" spans="7:8" ht="12.75">
      <c r="G778" s="25"/>
      <c r="H778" s="12"/>
    </row>
    <row r="779" spans="7:8" ht="12.75">
      <c r="G779" s="25"/>
      <c r="H779" s="12"/>
    </row>
    <row r="780" spans="7:8" ht="12.75">
      <c r="G780" s="25"/>
      <c r="H780" s="12"/>
    </row>
    <row r="781" spans="7:8" ht="12.75">
      <c r="G781" s="25"/>
      <c r="H781" s="12"/>
    </row>
    <row r="782" spans="7:8" ht="12.75">
      <c r="G782" s="25"/>
      <c r="H782" s="12"/>
    </row>
    <row r="783" spans="7:8" ht="12.75">
      <c r="G783" s="25"/>
      <c r="H783" s="12"/>
    </row>
    <row r="784" spans="7:8" ht="12.75">
      <c r="G784" s="25"/>
      <c r="H784" s="12"/>
    </row>
    <row r="785" spans="7:8" ht="12.75">
      <c r="G785" s="25"/>
      <c r="H785" s="12"/>
    </row>
    <row r="786" spans="7:8" ht="12.75">
      <c r="G786" s="25"/>
      <c r="H786" s="12"/>
    </row>
    <row r="787" spans="7:8" ht="12.75">
      <c r="G787" s="25"/>
      <c r="H787" s="12"/>
    </row>
    <row r="788" spans="7:8" ht="12.75">
      <c r="G788" s="25"/>
      <c r="H788" s="12"/>
    </row>
    <row r="789" spans="7:8" ht="12.75">
      <c r="G789" s="25"/>
      <c r="H789" s="12"/>
    </row>
    <row r="790" spans="7:8" ht="12.75">
      <c r="G790" s="25"/>
      <c r="H790" s="12"/>
    </row>
    <row r="791" spans="7:8" ht="12.75">
      <c r="G791" s="25"/>
      <c r="H791" s="12"/>
    </row>
    <row r="792" spans="7:8" ht="12.75">
      <c r="G792" s="25"/>
      <c r="H792" s="12"/>
    </row>
    <row r="793" spans="7:8" ht="12.75">
      <c r="G793" s="25"/>
      <c r="H793" s="12"/>
    </row>
    <row r="794" spans="7:8" ht="12.75">
      <c r="G794" s="25"/>
      <c r="H794" s="12"/>
    </row>
    <row r="795" spans="7:8" ht="12.75">
      <c r="G795" s="25"/>
      <c r="H795" s="12"/>
    </row>
    <row r="796" spans="7:8" ht="12.75">
      <c r="G796" s="25"/>
      <c r="H796" s="12"/>
    </row>
    <row r="797" spans="7:8" ht="12.75">
      <c r="G797" s="25"/>
      <c r="H797" s="12"/>
    </row>
    <row r="798" spans="7:8" ht="12.75">
      <c r="G798" s="25"/>
      <c r="H798" s="12"/>
    </row>
    <row r="799" spans="7:8" ht="12.75">
      <c r="G799" s="25"/>
      <c r="H799" s="12"/>
    </row>
    <row r="800" spans="7:8" ht="12.75">
      <c r="G800" s="25"/>
      <c r="H800" s="12"/>
    </row>
    <row r="801" spans="7:8" ht="12.75">
      <c r="G801" s="25"/>
      <c r="H801" s="12"/>
    </row>
    <row r="802" spans="7:8" ht="12.75">
      <c r="G802" s="25"/>
      <c r="H802" s="12"/>
    </row>
    <row r="803" spans="7:8" ht="12.75">
      <c r="G803" s="25"/>
      <c r="H803" s="12"/>
    </row>
    <row r="804" spans="7:8" ht="12.75">
      <c r="G804" s="25"/>
      <c r="H804" s="12"/>
    </row>
    <row r="805" spans="7:8" ht="12.75">
      <c r="G805" s="25"/>
      <c r="H805" s="12"/>
    </row>
    <row r="806" spans="7:8" ht="12.75">
      <c r="G806" s="25"/>
      <c r="H806" s="12"/>
    </row>
    <row r="807" spans="7:8" ht="12.75">
      <c r="G807" s="25"/>
      <c r="H807" s="12"/>
    </row>
    <row r="808" spans="7:8" ht="12.75">
      <c r="G808" s="25"/>
      <c r="H808" s="12"/>
    </row>
    <row r="809" spans="7:8" ht="12.75">
      <c r="G809" s="25"/>
      <c r="H809" s="12"/>
    </row>
    <row r="810" spans="7:8" ht="12.75">
      <c r="G810" s="25"/>
      <c r="H810" s="12"/>
    </row>
    <row r="811" spans="7:8" ht="12.75">
      <c r="G811" s="25"/>
      <c r="H811" s="12"/>
    </row>
    <row r="812" spans="7:8" ht="12.75">
      <c r="G812" s="25"/>
      <c r="H812" s="12"/>
    </row>
    <row r="813" spans="7:8" ht="12.75">
      <c r="G813" s="25"/>
      <c r="H813" s="12"/>
    </row>
    <row r="814" spans="7:8" ht="12.75">
      <c r="G814" s="25"/>
      <c r="H814" s="12"/>
    </row>
    <row r="815" spans="7:8" ht="12.75">
      <c r="G815" s="25"/>
      <c r="H815" s="12"/>
    </row>
    <row r="816" spans="7:8" ht="12.75">
      <c r="G816" s="25"/>
      <c r="H816" s="12"/>
    </row>
    <row r="817" spans="7:8" ht="12.75">
      <c r="G817" s="25"/>
      <c r="H817" s="12"/>
    </row>
    <row r="818" spans="7:8" ht="12.75">
      <c r="G818" s="25"/>
      <c r="H818" s="12"/>
    </row>
    <row r="819" spans="7:8" ht="12.75">
      <c r="G819" s="25"/>
      <c r="H819" s="12"/>
    </row>
    <row r="820" spans="7:8" ht="12.75">
      <c r="G820" s="25"/>
      <c r="H820" s="12"/>
    </row>
    <row r="821" spans="7:8" ht="12.75">
      <c r="G821" s="25"/>
      <c r="H821" s="12"/>
    </row>
    <row r="822" spans="7:8" ht="12.75">
      <c r="G822" s="25"/>
      <c r="H822" s="12"/>
    </row>
    <row r="823" spans="7:8" ht="12.75">
      <c r="G823" s="25"/>
      <c r="H823" s="12"/>
    </row>
    <row r="824" spans="7:8" ht="12.75">
      <c r="G824" s="25"/>
      <c r="H824" s="12"/>
    </row>
    <row r="825" spans="7:8" ht="12.75">
      <c r="G825" s="25"/>
      <c r="H825" s="12"/>
    </row>
    <row r="826" spans="7:8" ht="12.75">
      <c r="G826" s="25"/>
      <c r="H826" s="12"/>
    </row>
    <row r="827" spans="7:8" ht="12.75">
      <c r="G827" s="25"/>
      <c r="H827" s="12"/>
    </row>
    <row r="828" spans="7:8" ht="12.75">
      <c r="G828" s="25"/>
      <c r="H828" s="12"/>
    </row>
    <row r="829" spans="7:8" ht="12.75">
      <c r="G829" s="25"/>
      <c r="H829" s="12"/>
    </row>
    <row r="830" spans="7:8" ht="12.75">
      <c r="G830" s="25"/>
      <c r="H830" s="12"/>
    </row>
    <row r="831" spans="7:8" ht="12.75">
      <c r="G831" s="25"/>
      <c r="H831" s="12"/>
    </row>
    <row r="832" spans="7:8" ht="12.75">
      <c r="G832" s="25"/>
      <c r="H832" s="12"/>
    </row>
    <row r="833" spans="7:8" ht="12.75">
      <c r="G833" s="25"/>
      <c r="H833" s="12"/>
    </row>
    <row r="834" spans="7:8" ht="12.75">
      <c r="G834" s="25"/>
      <c r="H834" s="12"/>
    </row>
    <row r="835" spans="7:8" ht="12.75">
      <c r="G835" s="25"/>
      <c r="H835" s="12"/>
    </row>
    <row r="836" spans="7:8" ht="12.75">
      <c r="G836" s="25"/>
      <c r="H836" s="12"/>
    </row>
    <row r="837" spans="7:8" ht="12.75">
      <c r="G837" s="25"/>
      <c r="H837" s="12"/>
    </row>
    <row r="838" spans="7:8" ht="12.75">
      <c r="G838" s="25"/>
      <c r="H838" s="12"/>
    </row>
    <row r="839" spans="7:8" ht="12.75">
      <c r="G839" s="25"/>
      <c r="H839" s="12"/>
    </row>
    <row r="840" spans="7:8" ht="12.75">
      <c r="G840" s="25"/>
      <c r="H840" s="12"/>
    </row>
    <row r="841" spans="7:8" ht="12.75">
      <c r="G841" s="25"/>
      <c r="H841" s="12"/>
    </row>
    <row r="842" spans="7:8" ht="12.75">
      <c r="G842" s="25"/>
      <c r="H842" s="12"/>
    </row>
    <row r="843" spans="7:8" ht="12.75">
      <c r="G843" s="25"/>
      <c r="H843" s="12"/>
    </row>
    <row r="844" spans="7:8" ht="12.75">
      <c r="G844" s="25"/>
      <c r="H844" s="12"/>
    </row>
    <row r="845" spans="7:8" ht="12.75">
      <c r="G845" s="25"/>
      <c r="H845" s="12"/>
    </row>
    <row r="846" spans="7:8" ht="12.75">
      <c r="G846" s="25"/>
      <c r="H846" s="12"/>
    </row>
    <row r="847" spans="7:8" ht="12.75">
      <c r="G847" s="25"/>
      <c r="H847" s="12"/>
    </row>
    <row r="848" spans="7:8" ht="12.75">
      <c r="G848" s="25"/>
      <c r="H848" s="12"/>
    </row>
    <row r="849" spans="7:8" ht="12.75">
      <c r="G849" s="25"/>
      <c r="H849" s="12"/>
    </row>
    <row r="850" spans="7:8" ht="12.75">
      <c r="G850" s="25"/>
      <c r="H850" s="12"/>
    </row>
    <row r="851" spans="7:8" ht="12.75">
      <c r="G851" s="25"/>
      <c r="H851" s="12"/>
    </row>
    <row r="852" spans="7:8" ht="12.75">
      <c r="G852" s="25"/>
      <c r="H852" s="12"/>
    </row>
    <row r="853" spans="7:8" ht="12.75">
      <c r="G853" s="25"/>
      <c r="H853" s="12"/>
    </row>
    <row r="854" spans="7:8" ht="12.75">
      <c r="G854" s="25"/>
      <c r="H854" s="12"/>
    </row>
    <row r="855" spans="7:8" ht="12.75">
      <c r="G855" s="25"/>
      <c r="H855" s="12"/>
    </row>
    <row r="856" spans="7:8" ht="12.75">
      <c r="G856" s="25"/>
      <c r="H856" s="12"/>
    </row>
    <row r="857" spans="7:8" ht="12.75">
      <c r="G857" s="25"/>
      <c r="H857" s="12"/>
    </row>
    <row r="858" spans="7:8" ht="12.75">
      <c r="G858" s="25"/>
      <c r="H858" s="12"/>
    </row>
    <row r="859" spans="7:8" ht="12.75">
      <c r="G859" s="25"/>
      <c r="H859" s="12"/>
    </row>
    <row r="860" spans="7:8" ht="12.75">
      <c r="G860" s="25"/>
      <c r="H860" s="12"/>
    </row>
    <row r="861" spans="7:8" ht="12.75">
      <c r="G861" s="25"/>
      <c r="H861" s="12"/>
    </row>
    <row r="862" spans="7:8" ht="12.75">
      <c r="G862" s="25"/>
      <c r="H862" s="12"/>
    </row>
    <row r="863" spans="7:8" ht="12.75">
      <c r="G863" s="25"/>
      <c r="H863" s="12"/>
    </row>
    <row r="864" spans="7:8" ht="12.75">
      <c r="G864" s="25"/>
      <c r="H864" s="12"/>
    </row>
    <row r="865" spans="7:8" ht="12.75">
      <c r="G865" s="25"/>
      <c r="H865" s="12"/>
    </row>
    <row r="866" spans="7:8" ht="12.75">
      <c r="G866" s="25"/>
      <c r="H866" s="12"/>
    </row>
    <row r="867" spans="7:8" ht="12.75">
      <c r="G867" s="25"/>
      <c r="H867" s="12"/>
    </row>
    <row r="868" spans="7:8" ht="12.75">
      <c r="G868" s="25"/>
      <c r="H868" s="12"/>
    </row>
    <row r="869" spans="7:8" ht="12.75">
      <c r="G869" s="25"/>
      <c r="H869" s="12"/>
    </row>
    <row r="870" spans="7:8" ht="12.75">
      <c r="G870" s="25"/>
      <c r="H870" s="12"/>
    </row>
    <row r="871" spans="7:8" ht="12.75">
      <c r="G871" s="25"/>
      <c r="H871" s="12"/>
    </row>
    <row r="872" spans="7:8" ht="12.75">
      <c r="G872" s="25"/>
      <c r="H872" s="12"/>
    </row>
    <row r="873" spans="7:8" ht="12.75">
      <c r="G873" s="25"/>
      <c r="H873" s="12"/>
    </row>
    <row r="874" spans="7:8" ht="12.75">
      <c r="G874" s="25"/>
      <c r="H874" s="12"/>
    </row>
    <row r="875" spans="7:8" ht="12.75">
      <c r="G875" s="25"/>
      <c r="H875" s="12"/>
    </row>
    <row r="876" spans="7:8" ht="12.75">
      <c r="G876" s="25"/>
      <c r="H876" s="12"/>
    </row>
    <row r="877" spans="7:8" ht="12.75">
      <c r="G877" s="25"/>
      <c r="H877" s="12"/>
    </row>
    <row r="878" spans="7:8" ht="12.75">
      <c r="G878" s="25"/>
      <c r="H878" s="12"/>
    </row>
    <row r="879" spans="7:8" ht="12.75">
      <c r="G879" s="25"/>
      <c r="H879" s="12"/>
    </row>
    <row r="880" spans="7:8" ht="12.75">
      <c r="G880" s="25"/>
      <c r="H880" s="12"/>
    </row>
    <row r="881" spans="7:8" ht="12.75">
      <c r="G881" s="25"/>
      <c r="H881" s="12"/>
    </row>
    <row r="882" spans="7:8" ht="12.75">
      <c r="G882" s="25"/>
      <c r="H882" s="12"/>
    </row>
    <row r="883" spans="7:8" ht="12.75">
      <c r="G883" s="25"/>
      <c r="H883" s="12"/>
    </row>
    <row r="884" spans="7:8" ht="12.75">
      <c r="G884" s="25"/>
      <c r="H884" s="12"/>
    </row>
    <row r="885" spans="7:8" ht="12.75">
      <c r="G885" s="25"/>
      <c r="H885" s="12"/>
    </row>
    <row r="886" spans="7:8" ht="12.75">
      <c r="G886" s="25"/>
      <c r="H886" s="12"/>
    </row>
    <row r="887" spans="7:8" ht="12.75">
      <c r="G887" s="25"/>
      <c r="H887" s="12"/>
    </row>
    <row r="888" spans="7:8" ht="12.75">
      <c r="G888" s="25"/>
      <c r="H888" s="12"/>
    </row>
    <row r="889" spans="7:8" ht="12.75">
      <c r="G889" s="25"/>
      <c r="H889" s="12"/>
    </row>
    <row r="890" spans="7:8" ht="12.75">
      <c r="G890" s="25"/>
      <c r="H890" s="12"/>
    </row>
    <row r="891" spans="7:8" ht="12.75">
      <c r="G891" s="25"/>
      <c r="H891" s="12"/>
    </row>
    <row r="892" spans="7:8" ht="12.75">
      <c r="G892" s="25"/>
      <c r="H892" s="12"/>
    </row>
    <row r="893" spans="7:8" ht="12.75">
      <c r="G893" s="25"/>
      <c r="H893" s="12"/>
    </row>
    <row r="894" spans="7:8" ht="12.75">
      <c r="G894" s="25"/>
      <c r="H894" s="12"/>
    </row>
    <row r="895" spans="7:8" ht="12.75">
      <c r="G895" s="25"/>
      <c r="H895" s="12"/>
    </row>
    <row r="896" spans="7:8" ht="12.75">
      <c r="G896" s="25"/>
      <c r="H896" s="12"/>
    </row>
    <row r="897" spans="7:8" ht="12.75">
      <c r="G897" s="25"/>
      <c r="H897" s="12"/>
    </row>
    <row r="898" spans="7:8" ht="12.75">
      <c r="G898" s="25"/>
      <c r="H898" s="12"/>
    </row>
    <row r="899" spans="7:8" ht="12.75">
      <c r="G899" s="25"/>
      <c r="H899" s="12"/>
    </row>
    <row r="900" spans="7:8" ht="12.75">
      <c r="G900" s="25"/>
      <c r="H900" s="12"/>
    </row>
    <row r="901" spans="7:8" ht="12.75">
      <c r="G901" s="25"/>
      <c r="H901" s="12"/>
    </row>
    <row r="902" spans="7:8" ht="12.75">
      <c r="G902" s="25"/>
      <c r="H902" s="12"/>
    </row>
    <row r="903" spans="7:8" ht="12.75">
      <c r="G903" s="25"/>
      <c r="H903" s="12"/>
    </row>
    <row r="904" spans="7:8" ht="12.75">
      <c r="G904" s="25"/>
      <c r="H904" s="12"/>
    </row>
    <row r="905" spans="7:8" ht="12.75">
      <c r="G905" s="25"/>
      <c r="H905" s="12"/>
    </row>
    <row r="906" spans="7:8" ht="12.75">
      <c r="G906" s="25"/>
      <c r="H906" s="12"/>
    </row>
    <row r="907" spans="7:8" ht="12.75">
      <c r="G907" s="25"/>
      <c r="H907" s="12"/>
    </row>
    <row r="908" spans="7:8" ht="12.75">
      <c r="G908" s="25"/>
      <c r="H908" s="12"/>
    </row>
    <row r="909" spans="7:8" ht="12.75">
      <c r="G909" s="25"/>
      <c r="H909" s="12"/>
    </row>
    <row r="910" spans="7:8" ht="12.75">
      <c r="G910" s="25"/>
      <c r="H910" s="12"/>
    </row>
    <row r="911" spans="7:8" ht="12.75">
      <c r="G911" s="25"/>
      <c r="H911" s="12"/>
    </row>
    <row r="912" spans="7:8" ht="12.75">
      <c r="G912" s="25"/>
      <c r="H912" s="12"/>
    </row>
    <row r="913" spans="7:8" ht="12.75">
      <c r="G913" s="25"/>
      <c r="H913" s="12"/>
    </row>
    <row r="914" spans="7:8" ht="12.75">
      <c r="G914" s="25"/>
      <c r="H914" s="12"/>
    </row>
    <row r="915" spans="7:8" ht="12.75">
      <c r="G915" s="25"/>
      <c r="H915" s="12"/>
    </row>
    <row r="916" spans="7:8" ht="12.75">
      <c r="G916" s="25"/>
      <c r="H916" s="12"/>
    </row>
    <row r="917" spans="7:8" ht="12.75">
      <c r="G917" s="25"/>
      <c r="H917" s="12"/>
    </row>
    <row r="918" spans="7:8" ht="12.75">
      <c r="G918" s="25"/>
      <c r="H918" s="12"/>
    </row>
    <row r="919" spans="7:8" ht="12.75">
      <c r="G919" s="25"/>
      <c r="H919" s="12"/>
    </row>
    <row r="920" spans="7:8" ht="12.75">
      <c r="G920" s="25"/>
      <c r="H920" s="12"/>
    </row>
    <row r="921" spans="7:8" ht="12.75">
      <c r="G921" s="25"/>
      <c r="H921" s="12"/>
    </row>
    <row r="922" spans="7:8" ht="12.75">
      <c r="G922" s="25"/>
      <c r="H922" s="12"/>
    </row>
    <row r="923" spans="7:8" ht="12.75">
      <c r="G923" s="25"/>
      <c r="H923" s="12"/>
    </row>
    <row r="924" spans="7:8" ht="12.75">
      <c r="G924" s="25"/>
      <c r="H924" s="12"/>
    </row>
    <row r="925" spans="7:8" ht="12.75">
      <c r="G925" s="25"/>
      <c r="H925" s="12"/>
    </row>
    <row r="926" spans="7:8" ht="12.75">
      <c r="G926" s="25"/>
      <c r="H926" s="12"/>
    </row>
    <row r="927" spans="7:8" ht="12.75">
      <c r="G927" s="25"/>
      <c r="H927" s="12"/>
    </row>
    <row r="928" spans="7:8" ht="12.75">
      <c r="G928" s="25"/>
      <c r="H928" s="12"/>
    </row>
    <row r="929" spans="7:8" ht="12.75">
      <c r="G929" s="25"/>
      <c r="H929" s="12"/>
    </row>
    <row r="930" spans="7:8" ht="12.75">
      <c r="G930" s="25"/>
      <c r="H930" s="12"/>
    </row>
    <row r="931" spans="7:8" ht="12.75">
      <c r="G931" s="25"/>
      <c r="H931" s="12"/>
    </row>
    <row r="932" spans="7:8" ht="12.75">
      <c r="G932" s="25"/>
      <c r="H932" s="12"/>
    </row>
    <row r="933" spans="7:8" ht="12.75">
      <c r="G933" s="25"/>
      <c r="H933" s="12"/>
    </row>
    <row r="934" spans="7:8" ht="12.75">
      <c r="G934" s="25"/>
      <c r="H934" s="12"/>
    </row>
    <row r="935" spans="7:8" ht="12.75">
      <c r="G935" s="25"/>
      <c r="H935" s="12"/>
    </row>
    <row r="936" spans="7:8" ht="12.75">
      <c r="G936" s="25"/>
      <c r="H936" s="12"/>
    </row>
    <row r="937" spans="7:8" ht="12.75">
      <c r="G937" s="25"/>
      <c r="H937" s="12"/>
    </row>
    <row r="938" spans="7:8" ht="12.75">
      <c r="G938" s="25"/>
      <c r="H938" s="12"/>
    </row>
    <row r="939" spans="7:8" ht="12.75">
      <c r="G939" s="25"/>
      <c r="H939" s="12"/>
    </row>
    <row r="940" spans="7:8" ht="12.75">
      <c r="G940" s="25"/>
      <c r="H940" s="12"/>
    </row>
    <row r="941" spans="7:8" ht="12.75">
      <c r="G941" s="25"/>
      <c r="H941" s="12"/>
    </row>
    <row r="942" spans="7:8" ht="12.75">
      <c r="G942" s="25"/>
      <c r="H942" s="12"/>
    </row>
    <row r="943" spans="7:8" ht="12.75">
      <c r="G943" s="25"/>
      <c r="H943" s="12"/>
    </row>
    <row r="944" spans="7:8" ht="12.75">
      <c r="G944" s="25"/>
      <c r="H944" s="12"/>
    </row>
    <row r="945" spans="7:8" ht="12.75">
      <c r="G945" s="25"/>
      <c r="H945" s="12"/>
    </row>
    <row r="946" spans="7:8" ht="12.75">
      <c r="G946" s="25"/>
      <c r="H946" s="12"/>
    </row>
    <row r="947" spans="7:8" ht="12.75">
      <c r="G947" s="25"/>
      <c r="H947" s="12"/>
    </row>
    <row r="948" spans="7:8" ht="12.75">
      <c r="G948" s="25"/>
      <c r="H948" s="12"/>
    </row>
    <row r="949" spans="7:8" ht="12.75">
      <c r="G949" s="25"/>
      <c r="H949" s="12"/>
    </row>
    <row r="950" spans="7:8" ht="12.75">
      <c r="G950" s="25"/>
      <c r="H950" s="12"/>
    </row>
    <row r="951" spans="7:8" ht="12.75">
      <c r="G951" s="25"/>
      <c r="H951" s="12"/>
    </row>
    <row r="952" spans="7:8" ht="12.75">
      <c r="G952" s="25"/>
      <c r="H952" s="12"/>
    </row>
    <row r="953" spans="7:8" ht="12.75">
      <c r="G953" s="25"/>
      <c r="H953" s="12"/>
    </row>
    <row r="954" spans="7:8" ht="12.75">
      <c r="G954" s="25"/>
      <c r="H954" s="12"/>
    </row>
    <row r="955" spans="7:8" ht="12.75">
      <c r="G955" s="25"/>
      <c r="H955" s="12"/>
    </row>
    <row r="956" spans="7:8" ht="12.75">
      <c r="G956" s="25"/>
      <c r="H956" s="12"/>
    </row>
    <row r="957" spans="7:8" ht="12.75">
      <c r="G957" s="25"/>
      <c r="H957" s="12"/>
    </row>
    <row r="958" spans="7:8" ht="12.75">
      <c r="G958" s="25"/>
      <c r="H958" s="12"/>
    </row>
    <row r="959" spans="7:8" ht="12.75">
      <c r="G959" s="25"/>
      <c r="H959" s="12"/>
    </row>
    <row r="960" spans="7:8" ht="12.75">
      <c r="G960" s="25"/>
      <c r="H960" s="12"/>
    </row>
    <row r="961" spans="7:8" ht="12.75">
      <c r="G961" s="25"/>
      <c r="H961" s="12"/>
    </row>
    <row r="962" spans="7:8" ht="12.75">
      <c r="G962" s="25"/>
      <c r="H962" s="12"/>
    </row>
    <row r="963" spans="7:8" ht="12.75">
      <c r="G963" s="25"/>
      <c r="H963" s="12"/>
    </row>
    <row r="964" spans="7:8" ht="12.75">
      <c r="G964" s="25"/>
      <c r="H964" s="12"/>
    </row>
    <row r="965" spans="7:8" ht="12.75">
      <c r="G965" s="25"/>
      <c r="H965" s="12"/>
    </row>
    <row r="966" spans="7:8" ht="12.75">
      <c r="G966" s="25"/>
      <c r="H966" s="12"/>
    </row>
    <row r="967" spans="7:8" ht="12.75">
      <c r="G967" s="25"/>
      <c r="H967" s="12"/>
    </row>
    <row r="968" spans="7:8" ht="12.75">
      <c r="G968" s="25"/>
      <c r="H968" s="12"/>
    </row>
    <row r="969" spans="7:8" ht="12.75">
      <c r="G969" s="25"/>
      <c r="H969" s="12"/>
    </row>
    <row r="970" spans="7:8" ht="12.75">
      <c r="G970" s="25"/>
      <c r="H970" s="12"/>
    </row>
    <row r="971" spans="7:8" ht="12.75">
      <c r="G971" s="25"/>
      <c r="H971" s="12"/>
    </row>
    <row r="972" spans="7:8" ht="12.75">
      <c r="G972" s="25"/>
      <c r="H972" s="12"/>
    </row>
    <row r="973" spans="7:8" ht="12.75">
      <c r="G973" s="25"/>
      <c r="H973" s="12"/>
    </row>
    <row r="974" spans="7:8" ht="12.75">
      <c r="G974" s="25"/>
      <c r="H974" s="12"/>
    </row>
    <row r="975" spans="7:8" ht="12.75">
      <c r="G975" s="25"/>
      <c r="H975" s="12"/>
    </row>
    <row r="976" spans="7:8" ht="12.75">
      <c r="G976" s="25"/>
      <c r="H976" s="12"/>
    </row>
    <row r="977" spans="7:8" ht="12.75">
      <c r="G977" s="25"/>
      <c r="H977" s="12"/>
    </row>
    <row r="978" spans="7:8" ht="12.75">
      <c r="G978" s="25"/>
      <c r="H978" s="12"/>
    </row>
    <row r="979" spans="7:8" ht="12.75">
      <c r="G979" s="25"/>
      <c r="H979" s="12"/>
    </row>
    <row r="980" spans="7:8" ht="12.75">
      <c r="G980" s="25"/>
      <c r="H980" s="12"/>
    </row>
    <row r="981" spans="7:8" ht="12.75">
      <c r="G981" s="25"/>
      <c r="H981" s="12"/>
    </row>
    <row r="982" spans="7:8" ht="12.75">
      <c r="G982" s="25"/>
      <c r="H982" s="12"/>
    </row>
    <row r="983" spans="7:8" ht="12.75">
      <c r="G983" s="25"/>
      <c r="H983" s="12"/>
    </row>
    <row r="984" spans="7:8" ht="12.75">
      <c r="G984" s="25"/>
      <c r="H984" s="12"/>
    </row>
    <row r="985" spans="7:8" ht="12.75">
      <c r="G985" s="25"/>
      <c r="H985" s="12"/>
    </row>
    <row r="986" spans="7:8" ht="12.75">
      <c r="G986" s="25"/>
      <c r="H986" s="12"/>
    </row>
    <row r="987" spans="7:8" ht="12.75">
      <c r="G987" s="25"/>
      <c r="H987" s="12"/>
    </row>
    <row r="988" spans="7:8" ht="12.75">
      <c r="G988" s="25"/>
      <c r="H988" s="12"/>
    </row>
    <row r="989" spans="7:8" ht="12.75">
      <c r="G989" s="25"/>
      <c r="H989" s="12"/>
    </row>
    <row r="990" spans="7:8" ht="12.75">
      <c r="G990" s="25"/>
      <c r="H990" s="12"/>
    </row>
    <row r="991" spans="7:8" ht="12.75">
      <c r="G991" s="25"/>
      <c r="H991" s="12"/>
    </row>
    <row r="992" spans="7:8" ht="12.75">
      <c r="G992" s="25"/>
      <c r="H992" s="12"/>
    </row>
    <row r="993" spans="7:8" ht="12.75">
      <c r="G993" s="25"/>
      <c r="H993" s="12"/>
    </row>
    <row r="994" spans="7:8" ht="12.75">
      <c r="G994" s="25"/>
      <c r="H994" s="12"/>
    </row>
    <row r="995" spans="7:8" ht="12.75">
      <c r="G995" s="25"/>
      <c r="H995" s="12"/>
    </row>
    <row r="996" spans="7:8" ht="12.75">
      <c r="G996" s="25"/>
      <c r="H996" s="12"/>
    </row>
    <row r="997" spans="7:8" ht="12.75">
      <c r="G997" s="25"/>
      <c r="H997" s="12"/>
    </row>
    <row r="998" spans="7:8" ht="12.75">
      <c r="G998" s="25"/>
      <c r="H998" s="12"/>
    </row>
    <row r="999" spans="7:8" ht="12.75">
      <c r="G999" s="25"/>
      <c r="H999" s="12"/>
    </row>
    <row r="1000" spans="7:8" ht="12.75">
      <c r="G1000" s="25"/>
      <c r="H1000" s="12"/>
    </row>
    <row r="1001" spans="7:8" ht="12.75">
      <c r="G1001" s="25"/>
      <c r="H1001" s="12"/>
    </row>
    <row r="1002" spans="7:8" ht="12.75">
      <c r="G1002" s="25"/>
      <c r="H1002" s="12"/>
    </row>
    <row r="1003" spans="7:8" ht="12.75">
      <c r="G1003" s="25"/>
      <c r="H1003" s="12"/>
    </row>
    <row r="1004" spans="7:8" ht="12.75">
      <c r="G1004" s="25"/>
      <c r="H1004" s="12"/>
    </row>
    <row r="1005" spans="7:8" ht="12.75">
      <c r="G1005" s="25"/>
      <c r="H1005" s="12"/>
    </row>
    <row r="1006" spans="7:8" ht="12.75">
      <c r="G1006" s="25"/>
      <c r="H1006" s="12"/>
    </row>
    <row r="1007" spans="7:8" ht="12.75">
      <c r="G1007" s="25"/>
      <c r="H1007" s="12"/>
    </row>
    <row r="1008" spans="7:8" ht="12.75">
      <c r="G1008" s="25"/>
      <c r="H1008" s="12"/>
    </row>
    <row r="1009" spans="7:8" ht="12.75">
      <c r="G1009" s="25"/>
      <c r="H1009" s="12"/>
    </row>
    <row r="1010" spans="7:8" ht="12.75">
      <c r="G1010" s="25"/>
      <c r="H1010" s="12"/>
    </row>
    <row r="1011" spans="7:8" ht="12.75">
      <c r="G1011" s="25"/>
      <c r="H1011" s="12"/>
    </row>
    <row r="1012" spans="7:8" ht="12.75">
      <c r="G1012" s="25"/>
      <c r="H1012" s="12"/>
    </row>
    <row r="1013" spans="7:8" ht="12.75">
      <c r="G1013" s="25"/>
      <c r="H1013" s="12"/>
    </row>
    <row r="1014" spans="7:8" ht="12.75">
      <c r="G1014" s="25"/>
      <c r="H1014" s="12"/>
    </row>
    <row r="1015" spans="7:8" ht="12.75">
      <c r="G1015" s="25"/>
      <c r="H1015" s="12"/>
    </row>
    <row r="1016" spans="7:8" ht="12.75">
      <c r="G1016" s="25"/>
      <c r="H1016" s="12"/>
    </row>
    <row r="1017" spans="7:8" ht="12.75">
      <c r="G1017" s="25"/>
      <c r="H1017" s="12"/>
    </row>
    <row r="1018" spans="7:8" ht="12.75">
      <c r="G1018" s="25"/>
      <c r="H1018" s="12"/>
    </row>
    <row r="1019" spans="7:8" ht="12.75">
      <c r="G1019" s="25"/>
      <c r="H1019" s="12"/>
    </row>
    <row r="1020" spans="7:8" ht="12.75">
      <c r="G1020" s="25"/>
      <c r="H1020" s="12"/>
    </row>
    <row r="1021" spans="7:8" ht="12.75">
      <c r="G1021" s="25"/>
      <c r="H1021" s="12"/>
    </row>
    <row r="1022" spans="7:8" ht="12.75">
      <c r="G1022" s="25"/>
      <c r="H1022" s="12"/>
    </row>
    <row r="1023" spans="7:8" ht="12.75">
      <c r="G1023" s="25"/>
      <c r="H1023" s="12"/>
    </row>
    <row r="1024" spans="7:8" ht="12.75">
      <c r="G1024" s="25"/>
      <c r="H1024" s="12"/>
    </row>
    <row r="1025" spans="7:8" ht="12.75">
      <c r="G1025" s="25"/>
      <c r="H1025" s="12"/>
    </row>
    <row r="1026" spans="7:8" ht="12.75">
      <c r="G1026" s="25"/>
      <c r="H1026" s="12"/>
    </row>
    <row r="1027" spans="7:8" ht="12.75">
      <c r="G1027" s="25"/>
      <c r="H1027" s="12"/>
    </row>
    <row r="1028" spans="7:8" ht="12.75">
      <c r="G1028" s="25"/>
      <c r="H1028" s="12"/>
    </row>
    <row r="1029" spans="7:8" ht="12.75">
      <c r="G1029" s="25"/>
      <c r="H1029" s="12"/>
    </row>
    <row r="1030" spans="7:8" ht="12.75">
      <c r="G1030" s="25"/>
      <c r="H1030" s="12"/>
    </row>
    <row r="1031" spans="7:8" ht="12.75">
      <c r="G1031" s="25"/>
      <c r="H1031" s="12"/>
    </row>
    <row r="1032" spans="7:8" ht="12.75">
      <c r="G1032" s="25"/>
      <c r="H1032" s="12"/>
    </row>
    <row r="1033" spans="7:8" ht="12.75">
      <c r="G1033" s="25"/>
      <c r="H1033" s="12"/>
    </row>
    <row r="1034" spans="7:8" ht="12.75">
      <c r="G1034" s="25"/>
      <c r="H1034" s="12"/>
    </row>
    <row r="1035" spans="7:8" ht="12.75">
      <c r="G1035" s="25"/>
      <c r="H1035" s="12"/>
    </row>
    <row r="1036" spans="7:8" ht="12.75">
      <c r="G1036" s="25"/>
      <c r="H1036" s="12"/>
    </row>
    <row r="1037" spans="7:8" ht="12.75">
      <c r="G1037" s="25"/>
      <c r="H1037" s="12"/>
    </row>
    <row r="1038" spans="7:8" ht="12.75">
      <c r="G1038" s="25"/>
      <c r="H1038" s="12"/>
    </row>
    <row r="1039" spans="7:8" ht="12.75">
      <c r="G1039" s="25"/>
      <c r="H1039" s="12"/>
    </row>
    <row r="1040" spans="7:8" ht="12.75">
      <c r="G1040" s="25"/>
      <c r="H1040" s="12"/>
    </row>
    <row r="1041" spans="7:8" ht="12.75">
      <c r="G1041" s="25"/>
      <c r="H1041" s="12"/>
    </row>
    <row r="1042" spans="7:8" ht="12.75">
      <c r="G1042" s="25"/>
      <c r="H1042" s="12"/>
    </row>
    <row r="1043" spans="7:8" ht="12.75">
      <c r="G1043" s="25"/>
      <c r="H1043" s="12"/>
    </row>
    <row r="1044" spans="7:8" ht="12.75">
      <c r="G1044" s="25"/>
      <c r="H1044" s="12"/>
    </row>
    <row r="1045" spans="7:8" ht="12.75">
      <c r="G1045" s="25"/>
      <c r="H1045" s="12"/>
    </row>
    <row r="1046" spans="7:8" ht="12.75">
      <c r="G1046" s="25"/>
      <c r="H1046" s="12"/>
    </row>
    <row r="1047" spans="7:8" ht="12.75">
      <c r="G1047" s="25"/>
      <c r="H1047" s="12"/>
    </row>
    <row r="1048" spans="7:8" ht="12.75">
      <c r="G1048" s="25"/>
      <c r="H1048" s="12"/>
    </row>
    <row r="1049" spans="7:8" ht="12.75">
      <c r="G1049" s="25"/>
      <c r="H1049" s="12"/>
    </row>
    <row r="1050" spans="7:8" ht="12.75">
      <c r="G1050" s="25"/>
      <c r="H1050" s="12"/>
    </row>
    <row r="1051" spans="7:8" ht="12.75">
      <c r="G1051" s="25"/>
      <c r="H1051" s="12"/>
    </row>
    <row r="1052" spans="7:8" ht="12.75">
      <c r="G1052" s="25"/>
      <c r="H1052" s="12"/>
    </row>
    <row r="1053" spans="7:8" ht="12.75">
      <c r="G1053" s="25"/>
      <c r="H1053" s="12"/>
    </row>
    <row r="1054" spans="7:8" ht="12.75">
      <c r="G1054" s="25"/>
      <c r="H1054" s="12"/>
    </row>
    <row r="1055" spans="7:8" ht="12.75">
      <c r="G1055" s="25"/>
      <c r="H1055" s="12"/>
    </row>
    <row r="1056" spans="7:8" ht="12.75">
      <c r="G1056" s="25"/>
      <c r="H1056" s="12"/>
    </row>
    <row r="1057" spans="7:8" ht="12.75">
      <c r="G1057" s="25"/>
      <c r="H1057" s="12"/>
    </row>
    <row r="1058" spans="7:8" ht="12.75">
      <c r="G1058" s="25"/>
      <c r="H1058" s="12"/>
    </row>
    <row r="1059" spans="7:8" ht="12.75">
      <c r="G1059" s="25"/>
      <c r="H1059" s="12"/>
    </row>
    <row r="1060" spans="7:8" ht="12.75">
      <c r="G1060" s="25"/>
      <c r="H1060" s="12"/>
    </row>
    <row r="1061" spans="7:8" ht="12.75">
      <c r="G1061" s="25"/>
      <c r="H1061" s="12"/>
    </row>
    <row r="1062" spans="7:8" ht="12.75">
      <c r="G1062" s="25"/>
      <c r="H1062" s="12"/>
    </row>
    <row r="1063" spans="7:8" ht="12.75">
      <c r="G1063" s="25"/>
      <c r="H1063" s="12"/>
    </row>
    <row r="1064" spans="7:8" ht="12.75">
      <c r="G1064" s="25"/>
      <c r="H1064" s="12"/>
    </row>
    <row r="1065" spans="7:8" ht="12.75">
      <c r="G1065" s="25"/>
      <c r="H1065" s="12"/>
    </row>
    <row r="1066" spans="7:8" ht="12.75">
      <c r="G1066" s="25"/>
      <c r="H1066" s="12"/>
    </row>
    <row r="1067" spans="7:8" ht="12.75">
      <c r="G1067" s="25"/>
      <c r="H1067" s="12"/>
    </row>
    <row r="1068" spans="7:8" ht="12.75">
      <c r="G1068" s="25"/>
      <c r="H1068" s="12"/>
    </row>
    <row r="1069" spans="7:8" ht="12.75">
      <c r="G1069" s="25"/>
      <c r="H1069" s="12"/>
    </row>
    <row r="1070" spans="7:8" ht="12.75">
      <c r="G1070" s="25"/>
      <c r="H1070" s="12"/>
    </row>
    <row r="1071" spans="7:8" ht="12.75">
      <c r="G1071" s="25"/>
      <c r="H1071" s="12"/>
    </row>
    <row r="1072" spans="7:8" ht="12.75">
      <c r="G1072" s="25"/>
      <c r="H1072" s="12"/>
    </row>
    <row r="1073" spans="7:8" ht="12.75">
      <c r="G1073" s="25"/>
      <c r="H1073" s="12"/>
    </row>
    <row r="1074" spans="7:8" ht="12.75">
      <c r="G1074" s="25"/>
      <c r="H1074" s="12"/>
    </row>
    <row r="1075" spans="7:8" ht="12.75">
      <c r="G1075" s="25"/>
      <c r="H1075" s="12"/>
    </row>
    <row r="1076" spans="7:8" ht="12.75">
      <c r="G1076" s="25"/>
      <c r="H1076" s="12"/>
    </row>
    <row r="1077" spans="7:8" ht="12.75">
      <c r="G1077" s="25"/>
      <c r="H1077" s="12"/>
    </row>
    <row r="1078" spans="7:8" ht="12.75">
      <c r="G1078" s="25"/>
      <c r="H1078" s="12"/>
    </row>
    <row r="1079" spans="7:8" ht="12.75">
      <c r="G1079" s="25"/>
      <c r="H1079" s="12"/>
    </row>
    <row r="1080" spans="7:8" ht="12.75">
      <c r="G1080" s="25"/>
      <c r="H1080" s="12"/>
    </row>
    <row r="1081" spans="7:8" ht="12.75">
      <c r="G1081" s="25"/>
      <c r="H1081" s="12"/>
    </row>
    <row r="1082" spans="7:8" ht="12.75">
      <c r="G1082" s="25"/>
      <c r="H1082" s="12"/>
    </row>
    <row r="1083" spans="7:8" ht="12.75">
      <c r="G1083" s="25"/>
      <c r="H1083" s="12"/>
    </row>
    <row r="1084" spans="7:8" ht="12.75">
      <c r="G1084" s="25"/>
      <c r="H1084" s="12"/>
    </row>
    <row r="1085" spans="7:8" ht="12.75">
      <c r="G1085" s="25"/>
      <c r="H1085" s="12"/>
    </row>
    <row r="1086" spans="7:8" ht="12.75">
      <c r="G1086" s="25"/>
      <c r="H1086" s="12"/>
    </row>
    <row r="1087" spans="7:8" ht="12.75">
      <c r="G1087" s="25"/>
      <c r="H1087" s="12"/>
    </row>
    <row r="1088" spans="7:8" ht="12.75">
      <c r="G1088" s="25"/>
      <c r="H1088" s="12"/>
    </row>
    <row r="1089" spans="7:8" ht="12.75">
      <c r="G1089" s="25"/>
      <c r="H1089" s="12"/>
    </row>
    <row r="1090" spans="7:8" ht="12.75">
      <c r="G1090" s="25"/>
      <c r="H1090" s="12"/>
    </row>
    <row r="1091" spans="7:8" ht="12.75">
      <c r="G1091" s="25"/>
      <c r="H1091" s="12"/>
    </row>
    <row r="1092" spans="7:8" ht="12.75">
      <c r="G1092" s="25"/>
      <c r="H1092" s="12"/>
    </row>
    <row r="1093" spans="7:8" ht="12.75">
      <c r="G1093" s="25"/>
      <c r="H1093" s="12"/>
    </row>
    <row r="1094" spans="7:8" ht="12.75">
      <c r="G1094" s="25"/>
      <c r="H1094" s="12"/>
    </row>
    <row r="1095" spans="7:8" ht="12.75">
      <c r="G1095" s="25"/>
      <c r="H1095" s="12"/>
    </row>
    <row r="1096" spans="7:8" ht="12.75">
      <c r="G1096" s="25"/>
      <c r="H1096" s="12"/>
    </row>
    <row r="1097" spans="7:8" ht="12.75">
      <c r="G1097" s="25"/>
      <c r="H1097" s="12"/>
    </row>
    <row r="1098" spans="7:8" ht="12.75">
      <c r="G1098" s="25"/>
      <c r="H1098" s="12"/>
    </row>
    <row r="1099" spans="7:8" ht="12.75">
      <c r="G1099" s="25"/>
      <c r="H1099" s="12"/>
    </row>
    <row r="1100" spans="7:8" ht="12.75">
      <c r="G1100" s="25"/>
      <c r="H1100" s="12"/>
    </row>
    <row r="1101" spans="7:8" ht="12.75">
      <c r="G1101" s="25"/>
      <c r="H1101" s="12"/>
    </row>
    <row r="1102" spans="7:8" ht="12.75">
      <c r="G1102" s="25"/>
      <c r="H1102" s="12"/>
    </row>
    <row r="1103" spans="7:8" ht="12.75">
      <c r="G1103" s="25"/>
      <c r="H1103" s="12"/>
    </row>
    <row r="1104" spans="7:8" ht="12.75">
      <c r="G1104" s="25"/>
      <c r="H1104" s="12"/>
    </row>
    <row r="1105" spans="7:8" ht="12.75">
      <c r="G1105" s="25"/>
      <c r="H1105" s="12"/>
    </row>
    <row r="1106" spans="7:8" ht="12.75">
      <c r="G1106" s="25"/>
      <c r="H1106" s="12"/>
    </row>
    <row r="1107" spans="7:8" ht="12.75">
      <c r="G1107" s="25"/>
      <c r="H1107" s="12"/>
    </row>
    <row r="1108" spans="7:8" ht="12.75">
      <c r="G1108" s="25"/>
      <c r="H1108" s="12"/>
    </row>
    <row r="1109" spans="7:8" ht="12.75">
      <c r="G1109" s="25"/>
      <c r="H1109" s="12"/>
    </row>
    <row r="1110" spans="7:8" ht="12.75">
      <c r="G1110" s="25"/>
      <c r="H1110" s="12"/>
    </row>
    <row r="1111" spans="7:8" ht="12.75">
      <c r="G1111" s="25"/>
      <c r="H1111" s="12"/>
    </row>
    <row r="1112" spans="7:8" ht="12.75">
      <c r="G1112" s="25"/>
      <c r="H1112" s="12"/>
    </row>
    <row r="1113" spans="7:8" ht="12.75">
      <c r="G1113" s="25"/>
      <c r="H1113" s="12"/>
    </row>
    <row r="1114" spans="7:8" ht="12.75">
      <c r="G1114" s="25"/>
      <c r="H1114" s="12"/>
    </row>
    <row r="1115" spans="7:8" ht="12.75">
      <c r="G1115" s="25"/>
      <c r="H1115" s="12"/>
    </row>
    <row r="1116" spans="7:8" ht="12.75">
      <c r="G1116" s="25"/>
      <c r="H1116" s="12"/>
    </row>
    <row r="1117" spans="7:8" ht="12.75">
      <c r="G1117" s="25"/>
      <c r="H1117" s="12"/>
    </row>
    <row r="1118" spans="7:8" ht="12.75">
      <c r="G1118" s="25"/>
      <c r="H1118" s="12"/>
    </row>
    <row r="1119" spans="7:8" ht="12.75">
      <c r="G1119" s="25"/>
      <c r="H1119" s="12"/>
    </row>
    <row r="1120" spans="7:8" ht="12.75">
      <c r="G1120" s="25"/>
      <c r="H1120" s="12"/>
    </row>
    <row r="1121" spans="7:8" ht="12.75">
      <c r="G1121" s="25"/>
      <c r="H1121" s="12"/>
    </row>
    <row r="1122" spans="7:8" ht="12.75">
      <c r="G1122" s="25"/>
      <c r="H1122" s="12"/>
    </row>
    <row r="1123" spans="7:8" ht="12.75">
      <c r="G1123" s="25"/>
      <c r="H1123" s="12"/>
    </row>
    <row r="1124" spans="7:8" ht="12.75">
      <c r="G1124" s="25"/>
      <c r="H1124" s="12"/>
    </row>
    <row r="1125" spans="7:8" ht="12.75">
      <c r="G1125" s="25"/>
      <c r="H1125" s="12"/>
    </row>
    <row r="1126" spans="7:8" ht="12.75">
      <c r="G1126" s="25"/>
      <c r="H1126" s="12"/>
    </row>
    <row r="1127" spans="7:8" ht="12.75">
      <c r="G1127" s="25"/>
      <c r="H1127" s="12"/>
    </row>
    <row r="1128" spans="7:8" ht="12.75">
      <c r="G1128" s="25"/>
      <c r="H1128" s="12"/>
    </row>
    <row r="1129" spans="7:8" ht="12.75">
      <c r="G1129" s="25"/>
      <c r="H1129" s="12"/>
    </row>
    <row r="1130" spans="7:8" ht="12.75">
      <c r="G1130" s="25"/>
      <c r="H1130" s="12"/>
    </row>
    <row r="1131" spans="7:8" ht="12.75">
      <c r="G1131" s="25"/>
      <c r="H1131" s="12"/>
    </row>
    <row r="1132" spans="7:8" ht="12.75">
      <c r="G1132" s="25"/>
      <c r="H1132" s="12"/>
    </row>
    <row r="1133" spans="7:8" ht="12.75">
      <c r="G1133" s="25"/>
      <c r="H1133" s="12"/>
    </row>
    <row r="1134" spans="7:8" ht="12.75">
      <c r="G1134" s="25"/>
      <c r="H1134" s="12"/>
    </row>
    <row r="1135" spans="7:8" ht="12.75">
      <c r="G1135" s="25"/>
      <c r="H1135" s="12"/>
    </row>
    <row r="1136" spans="7:8" ht="12.75">
      <c r="G1136" s="25"/>
      <c r="H1136" s="12"/>
    </row>
    <row r="1137" spans="7:8" ht="12.75">
      <c r="G1137" s="25"/>
      <c r="H1137" s="12"/>
    </row>
    <row r="1138" spans="7:8" ht="12.75">
      <c r="G1138" s="25"/>
      <c r="H1138" s="12"/>
    </row>
    <row r="1139" spans="7:8" ht="12.75">
      <c r="G1139" s="25"/>
      <c r="H1139" s="12"/>
    </row>
    <row r="1140" spans="7:8" ht="12.75">
      <c r="G1140" s="25"/>
      <c r="H1140" s="12"/>
    </row>
    <row r="1141" spans="7:8" ht="12.75">
      <c r="G1141" s="25"/>
      <c r="H1141" s="12"/>
    </row>
    <row r="1142" spans="7:8" ht="12.75">
      <c r="G1142" s="25"/>
      <c r="H1142" s="12"/>
    </row>
    <row r="1143" spans="7:8" ht="12.75">
      <c r="G1143" s="25"/>
      <c r="H1143" s="12"/>
    </row>
    <row r="1144" spans="7:8" ht="12.75">
      <c r="G1144" s="25"/>
      <c r="H1144" s="12"/>
    </row>
    <row r="1145" spans="7:8" ht="12.75">
      <c r="G1145" s="25"/>
      <c r="H1145" s="12"/>
    </row>
    <row r="1146" spans="7:8" ht="12.75">
      <c r="G1146" s="25"/>
      <c r="H1146" s="12"/>
    </row>
    <row r="1147" spans="7:8" ht="12.75">
      <c r="G1147" s="25"/>
      <c r="H1147" s="12"/>
    </row>
    <row r="1148" spans="7:8" ht="12.75">
      <c r="G1148" s="25"/>
      <c r="H1148" s="12"/>
    </row>
    <row r="1149" spans="7:8" ht="12.75">
      <c r="G1149" s="25"/>
      <c r="H1149" s="12"/>
    </row>
    <row r="1150" spans="7:8" ht="12.75">
      <c r="G1150" s="25"/>
      <c r="H1150" s="12"/>
    </row>
    <row r="1151" spans="7:8" ht="12.75">
      <c r="G1151" s="25"/>
      <c r="H1151" s="12"/>
    </row>
    <row r="1152" spans="7:8" ht="12.75">
      <c r="G1152" s="25"/>
      <c r="H1152" s="12"/>
    </row>
    <row r="1153" spans="7:8" ht="12.75">
      <c r="G1153" s="25"/>
      <c r="H1153" s="12"/>
    </row>
    <row r="1154" spans="7:8" ht="12.75">
      <c r="G1154" s="25"/>
      <c r="H1154" s="12"/>
    </row>
    <row r="1155" spans="7:8" ht="12.75">
      <c r="G1155" s="25"/>
      <c r="H1155" s="12"/>
    </row>
    <row r="1156" spans="7:8" ht="12.75">
      <c r="G1156" s="25"/>
      <c r="H1156" s="12"/>
    </row>
    <row r="1157" spans="7:8" ht="12.75">
      <c r="G1157" s="25"/>
      <c r="H1157" s="12"/>
    </row>
    <row r="1158" spans="7:8" ht="12.75">
      <c r="G1158" s="25"/>
      <c r="H1158" s="12"/>
    </row>
    <row r="1159" spans="7:8" ht="12.75">
      <c r="G1159" s="25"/>
      <c r="H1159" s="12"/>
    </row>
    <row r="1160" spans="7:8" ht="12.75">
      <c r="G1160" s="25"/>
      <c r="H1160" s="12"/>
    </row>
    <row r="1161" spans="7:8" ht="12.75">
      <c r="G1161" s="25"/>
      <c r="H1161" s="12"/>
    </row>
    <row r="1162" spans="7:8" ht="12.75">
      <c r="G1162" s="25"/>
      <c r="H1162" s="12"/>
    </row>
    <row r="1163" spans="7:8" ht="12.75">
      <c r="G1163" s="25"/>
      <c r="H1163" s="12"/>
    </row>
    <row r="1164" spans="7:8" ht="12.75">
      <c r="G1164" s="25"/>
      <c r="H1164" s="12"/>
    </row>
    <row r="1165" spans="7:8" ht="12.75">
      <c r="G1165" s="25"/>
      <c r="H1165" s="12"/>
    </row>
    <row r="1166" spans="7:8" ht="12.75">
      <c r="G1166" s="25"/>
      <c r="H1166" s="12"/>
    </row>
    <row r="1167" spans="7:8" ht="12.75">
      <c r="G1167" s="25"/>
      <c r="H1167" s="12"/>
    </row>
    <row r="1168" spans="7:8" ht="12.75">
      <c r="G1168" s="25"/>
      <c r="H1168" s="12"/>
    </row>
    <row r="1169" spans="7:8" ht="12.75">
      <c r="G1169" s="25"/>
      <c r="H1169" s="12"/>
    </row>
    <row r="1170" spans="7:8" ht="12.75">
      <c r="G1170" s="25"/>
      <c r="H1170" s="12"/>
    </row>
    <row r="1171" spans="7:8" ht="12.75">
      <c r="G1171" s="25"/>
      <c r="H1171" s="12"/>
    </row>
    <row r="1172" spans="7:8" ht="12.75">
      <c r="G1172" s="25"/>
      <c r="H1172" s="12"/>
    </row>
    <row r="1173" spans="7:8" ht="12.75">
      <c r="G1173" s="25"/>
      <c r="H1173" s="12"/>
    </row>
    <row r="1174" spans="7:8" ht="12.75">
      <c r="G1174" s="25"/>
      <c r="H1174" s="12"/>
    </row>
    <row r="1175" spans="7:8" ht="12.75">
      <c r="G1175" s="25"/>
      <c r="H1175" s="12"/>
    </row>
    <row r="1176" spans="7:8" ht="12.75">
      <c r="G1176" s="25"/>
      <c r="H1176" s="12"/>
    </row>
    <row r="1177" spans="7:8" ht="12.75">
      <c r="G1177" s="25"/>
      <c r="H1177" s="12"/>
    </row>
    <row r="1178" spans="7:8" ht="12.75">
      <c r="G1178" s="25"/>
      <c r="H1178" s="12"/>
    </row>
    <row r="1179" spans="7:8" ht="12.75">
      <c r="G1179" s="25"/>
      <c r="H1179" s="12"/>
    </row>
    <row r="1180" spans="7:8" ht="12.75">
      <c r="G1180" s="25"/>
      <c r="H1180" s="12"/>
    </row>
    <row r="1181" spans="7:8" ht="12.75">
      <c r="G1181" s="25"/>
      <c r="H1181" s="12"/>
    </row>
    <row r="1182" spans="7:8" ht="12.75">
      <c r="G1182" s="25"/>
      <c r="H1182" s="12"/>
    </row>
    <row r="1183" spans="7:8" ht="12.75">
      <c r="G1183" s="25"/>
      <c r="H1183" s="12"/>
    </row>
    <row r="1184" spans="7:8" ht="12.75">
      <c r="G1184" s="25"/>
      <c r="H1184" s="12"/>
    </row>
    <row r="1185" spans="7:8" ht="12.75">
      <c r="G1185" s="25"/>
      <c r="H1185" s="12"/>
    </row>
    <row r="1186" spans="7:8" ht="12.75">
      <c r="G1186" s="25"/>
      <c r="H1186" s="12"/>
    </row>
    <row r="1187" spans="7:8" ht="12.75">
      <c r="G1187" s="25"/>
      <c r="H1187" s="12"/>
    </row>
    <row r="1188" spans="7:8" ht="12.75">
      <c r="G1188" s="25"/>
      <c r="H1188" s="12"/>
    </row>
    <row r="1189" spans="7:8" ht="12.75">
      <c r="G1189" s="25"/>
      <c r="H1189" s="12"/>
    </row>
    <row r="1190" spans="7:8" ht="12.75">
      <c r="G1190" s="25"/>
      <c r="H1190" s="12"/>
    </row>
    <row r="1191" spans="7:8" ht="12.75">
      <c r="G1191" s="25"/>
      <c r="H1191" s="12"/>
    </row>
    <row r="1192" spans="7:8" ht="12.75">
      <c r="G1192" s="25"/>
      <c r="H1192" s="12"/>
    </row>
    <row r="1193" spans="7:8" ht="12.75">
      <c r="G1193" s="25"/>
      <c r="H1193" s="12"/>
    </row>
    <row r="1194" spans="7:8" ht="12.75">
      <c r="G1194" s="25"/>
      <c r="H1194" s="12"/>
    </row>
    <row r="1195" spans="7:8" ht="12.75">
      <c r="G1195" s="25"/>
      <c r="H1195" s="12"/>
    </row>
    <row r="1196" spans="7:8" ht="12.75">
      <c r="G1196" s="25"/>
      <c r="H1196" s="12"/>
    </row>
    <row r="1197" spans="7:8" ht="12.75">
      <c r="G1197" s="25"/>
      <c r="H1197" s="12"/>
    </row>
    <row r="1198" spans="7:8" ht="12.75">
      <c r="G1198" s="25"/>
      <c r="H1198" s="12"/>
    </row>
    <row r="1199" spans="7:8" ht="12.75">
      <c r="G1199" s="25"/>
      <c r="H1199" s="12"/>
    </row>
    <row r="1200" spans="7:8" ht="12.75">
      <c r="G1200" s="25"/>
      <c r="H1200" s="12"/>
    </row>
    <row r="1201" spans="7:8" ht="12.75">
      <c r="G1201" s="25"/>
      <c r="H1201" s="12"/>
    </row>
    <row r="1202" spans="7:8" ht="12.75">
      <c r="G1202" s="25"/>
      <c r="H1202" s="12"/>
    </row>
    <row r="1203" spans="7:8" ht="12.75">
      <c r="G1203" s="25"/>
      <c r="H1203" s="12"/>
    </row>
    <row r="1204" spans="7:8" ht="12.75">
      <c r="G1204" s="25"/>
      <c r="H1204" s="12"/>
    </row>
    <row r="1205" spans="7:8" ht="12.75">
      <c r="G1205" s="25"/>
      <c r="H1205" s="12"/>
    </row>
    <row r="1206" spans="7:8" ht="12.75">
      <c r="G1206" s="25"/>
      <c r="H1206" s="12"/>
    </row>
    <row r="1207" spans="7:8" ht="12.75">
      <c r="G1207" s="25"/>
      <c r="H1207" s="12"/>
    </row>
    <row r="1208" spans="7:8" ht="12.75">
      <c r="G1208" s="25"/>
      <c r="H1208" s="12"/>
    </row>
    <row r="1209" spans="7:8" ht="12.75">
      <c r="G1209" s="25"/>
      <c r="H1209" s="12"/>
    </row>
    <row r="1210" spans="7:8" ht="12.75">
      <c r="G1210" s="25"/>
      <c r="H1210" s="12"/>
    </row>
    <row r="1211" spans="7:8" ht="12.75">
      <c r="G1211" s="25"/>
      <c r="H1211" s="12"/>
    </row>
    <row r="1212" spans="7:8" ht="12.75">
      <c r="G1212" s="25"/>
      <c r="H1212" s="12"/>
    </row>
    <row r="1213" spans="7:8" ht="12.75">
      <c r="G1213" s="25"/>
      <c r="H1213" s="12"/>
    </row>
    <row r="1214" spans="7:8" ht="12.75">
      <c r="G1214" s="25"/>
      <c r="H1214" s="12"/>
    </row>
    <row r="1215" spans="7:8" ht="12.75">
      <c r="G1215" s="25"/>
      <c r="H1215" s="12"/>
    </row>
    <row r="1216" spans="7:8" ht="12.75">
      <c r="G1216" s="25"/>
      <c r="H1216" s="12"/>
    </row>
    <row r="1217" spans="7:8" ht="12.75">
      <c r="G1217" s="25"/>
      <c r="H1217" s="12"/>
    </row>
    <row r="1218" spans="7:8" ht="12.75">
      <c r="G1218" s="25"/>
      <c r="H1218" s="12"/>
    </row>
    <row r="1219" spans="7:8" ht="12.75">
      <c r="G1219" s="25"/>
      <c r="H1219" s="12"/>
    </row>
    <row r="1220" spans="7:8" ht="12.75">
      <c r="G1220" s="25"/>
      <c r="H1220" s="12"/>
    </row>
    <row r="1221" spans="7:8" ht="12.75">
      <c r="G1221" s="25"/>
      <c r="H1221" s="12"/>
    </row>
    <row r="1222" spans="7:8" ht="12.75">
      <c r="G1222" s="25"/>
      <c r="H1222" s="12"/>
    </row>
    <row r="1223" spans="7:8" ht="12.75">
      <c r="G1223" s="25"/>
      <c r="H1223" s="12"/>
    </row>
    <row r="1224" spans="7:8" ht="12.75">
      <c r="G1224" s="25"/>
      <c r="H1224" s="12"/>
    </row>
    <row r="1225" spans="7:8" ht="12.75">
      <c r="G1225" s="25"/>
      <c r="H1225" s="12"/>
    </row>
    <row r="1226" spans="7:8" ht="12.75">
      <c r="G1226" s="25"/>
      <c r="H1226" s="12"/>
    </row>
    <row r="1227" spans="7:8" ht="12.75">
      <c r="G1227" s="25"/>
      <c r="H1227" s="12"/>
    </row>
    <row r="1228" spans="7:8" ht="12.75">
      <c r="G1228" s="25"/>
      <c r="H1228" s="12"/>
    </row>
    <row r="1229" spans="7:8" ht="12.75">
      <c r="G1229" s="25"/>
      <c r="H1229" s="12"/>
    </row>
    <row r="1230" spans="7:8" ht="12.75">
      <c r="G1230" s="25"/>
      <c r="H1230" s="12"/>
    </row>
    <row r="1231" spans="7:8" ht="12.75">
      <c r="G1231" s="25"/>
      <c r="H1231" s="12"/>
    </row>
    <row r="1232" spans="7:8" ht="12.75">
      <c r="G1232" s="25"/>
      <c r="H1232" s="12"/>
    </row>
    <row r="1233" spans="7:8" ht="12.75">
      <c r="G1233" s="25"/>
      <c r="H1233" s="12"/>
    </row>
    <row r="1234" spans="7:8" ht="12.75">
      <c r="G1234" s="25"/>
      <c r="H1234" s="12"/>
    </row>
    <row r="1235" spans="7:8" ht="12.75">
      <c r="G1235" s="25"/>
      <c r="H1235" s="12"/>
    </row>
    <row r="1236" spans="7:8" ht="12.75">
      <c r="G1236" s="25"/>
      <c r="H1236" s="12"/>
    </row>
    <row r="1237" spans="7:8" ht="12.75">
      <c r="G1237" s="25"/>
      <c r="H1237" s="12"/>
    </row>
    <row r="1238" spans="7:8" ht="12.75">
      <c r="G1238" s="25"/>
      <c r="H1238" s="12"/>
    </row>
    <row r="1239" spans="7:8" ht="12.75">
      <c r="G1239" s="25"/>
      <c r="H1239" s="12"/>
    </row>
    <row r="1240" spans="7:8" ht="12.75">
      <c r="G1240" s="25"/>
      <c r="H1240" s="12"/>
    </row>
    <row r="1241" spans="7:8" ht="12.75">
      <c r="G1241" s="25"/>
      <c r="H1241" s="12"/>
    </row>
    <row r="1242" spans="7:8" ht="12.75">
      <c r="G1242" s="25"/>
      <c r="H1242" s="12"/>
    </row>
    <row r="1243" spans="7:8" ht="12.75">
      <c r="G1243" s="25"/>
      <c r="H1243" s="12"/>
    </row>
    <row r="1244" spans="7:8" ht="12.75">
      <c r="G1244" s="25"/>
      <c r="H1244" s="12"/>
    </row>
    <row r="1245" spans="7:8" ht="12.75">
      <c r="G1245" s="25"/>
      <c r="H1245" s="12"/>
    </row>
    <row r="1246" spans="7:8" ht="12.75">
      <c r="G1246" s="25"/>
      <c r="H1246" s="12"/>
    </row>
    <row r="1247" spans="7:8" ht="12.75">
      <c r="G1247" s="25"/>
      <c r="H1247" s="12"/>
    </row>
    <row r="1248" spans="7:8" ht="12.75">
      <c r="G1248" s="25"/>
      <c r="H1248" s="12"/>
    </row>
    <row r="1249" spans="7:8" ht="12.75">
      <c r="G1249" s="25"/>
      <c r="H1249" s="12"/>
    </row>
    <row r="1250" spans="7:8" ht="12.75">
      <c r="G1250" s="25"/>
      <c r="H1250" s="12"/>
    </row>
    <row r="1251" spans="7:8" ht="12.75">
      <c r="G1251" s="25"/>
      <c r="H1251" s="12"/>
    </row>
    <row r="1252" spans="7:8" ht="12.75">
      <c r="G1252" s="25"/>
      <c r="H1252" s="12"/>
    </row>
    <row r="1253" spans="7:8" ht="12.75">
      <c r="G1253" s="25"/>
      <c r="H1253" s="12"/>
    </row>
    <row r="1254" spans="7:8" ht="12.75">
      <c r="G1254" s="25"/>
      <c r="H1254" s="12"/>
    </row>
    <row r="1255" spans="7:8" ht="12.75">
      <c r="G1255" s="25"/>
      <c r="H1255" s="12"/>
    </row>
    <row r="1256" spans="7:8" ht="12.75">
      <c r="G1256" s="25"/>
      <c r="H1256" s="12"/>
    </row>
    <row r="1257" spans="7:8" ht="12.75">
      <c r="G1257" s="25"/>
      <c r="H1257" s="12"/>
    </row>
    <row r="1258" spans="7:8" ht="12.75">
      <c r="G1258" s="25"/>
      <c r="H1258" s="12"/>
    </row>
    <row r="1259" spans="7:8" ht="12.75">
      <c r="G1259" s="25"/>
      <c r="H1259" s="12"/>
    </row>
    <row r="1260" spans="7:8" ht="12.75">
      <c r="G1260" s="25"/>
      <c r="H1260" s="12"/>
    </row>
    <row r="1261" spans="7:8" ht="12.75">
      <c r="G1261" s="25"/>
      <c r="H1261" s="12"/>
    </row>
    <row r="1262" spans="7:8" ht="12.75">
      <c r="G1262" s="25"/>
      <c r="H1262" s="12"/>
    </row>
    <row r="1263" spans="7:8" ht="12.75">
      <c r="G1263" s="25"/>
      <c r="H1263" s="12"/>
    </row>
    <row r="1264" spans="7:8" ht="12.75">
      <c r="G1264" s="25"/>
      <c r="H1264" s="12"/>
    </row>
    <row r="1265" spans="7:8" ht="12.75">
      <c r="G1265" s="25"/>
      <c r="H1265" s="12"/>
    </row>
    <row r="1266" spans="7:8" ht="12.75">
      <c r="G1266" s="25"/>
      <c r="H1266" s="12"/>
    </row>
    <row r="1267" spans="7:8" ht="12.75">
      <c r="G1267" s="25"/>
      <c r="H1267" s="12"/>
    </row>
    <row r="1268" spans="7:8" ht="12.75">
      <c r="G1268" s="25"/>
      <c r="H1268" s="12"/>
    </row>
    <row r="1269" spans="7:8" ht="12.75">
      <c r="G1269" s="25"/>
      <c r="H1269" s="12"/>
    </row>
    <row r="1270" spans="7:8" ht="12.75">
      <c r="G1270" s="25"/>
      <c r="H1270" s="12"/>
    </row>
    <row r="1271" spans="7:8" ht="12.75">
      <c r="G1271" s="25"/>
      <c r="H1271" s="12"/>
    </row>
    <row r="1272" spans="7:8" ht="12.75">
      <c r="G1272" s="25"/>
      <c r="H1272" s="12"/>
    </row>
    <row r="1273" spans="7:8" ht="12.75">
      <c r="G1273" s="25"/>
      <c r="H1273" s="12"/>
    </row>
    <row r="1274" spans="7:8" ht="12.75">
      <c r="G1274" s="25"/>
      <c r="H1274" s="12"/>
    </row>
    <row r="1275" spans="7:8" ht="12.75">
      <c r="G1275" s="25"/>
      <c r="H1275" s="12"/>
    </row>
    <row r="1276" spans="7:8" ht="12.75">
      <c r="G1276" s="25"/>
      <c r="H1276" s="12"/>
    </row>
    <row r="1277" spans="7:8" ht="12.75">
      <c r="G1277" s="25"/>
      <c r="H1277" s="12"/>
    </row>
    <row r="1278" spans="7:8" ht="12.75">
      <c r="G1278" s="25"/>
      <c r="H1278" s="12"/>
    </row>
    <row r="1279" spans="7:8" ht="12.75">
      <c r="G1279" s="25"/>
      <c r="H1279" s="12"/>
    </row>
    <row r="1280" ht="12.75">
      <c r="H1280" s="12"/>
    </row>
    <row r="1281" ht="12.75">
      <c r="H1281" s="12"/>
    </row>
    <row r="1282" ht="12.75">
      <c r="H1282" s="12"/>
    </row>
    <row r="1283" ht="12.75">
      <c r="H1283" s="12"/>
    </row>
    <row r="1284" ht="12.75">
      <c r="H1284" s="12"/>
    </row>
    <row r="1285" ht="12.75">
      <c r="H1285" s="12"/>
    </row>
    <row r="1286" ht="12.75">
      <c r="H1286" s="12"/>
    </row>
    <row r="1287" ht="12.75">
      <c r="H1287" s="12"/>
    </row>
    <row r="1288" ht="12.75">
      <c r="H1288" s="12"/>
    </row>
    <row r="1289" ht="12.75">
      <c r="H1289" s="12"/>
    </row>
    <row r="1290" ht="12.75">
      <c r="H1290" s="12"/>
    </row>
    <row r="1291" ht="12.75">
      <c r="H1291" s="12"/>
    </row>
    <row r="1292" ht="12.75">
      <c r="H1292" s="12"/>
    </row>
    <row r="1293" ht="12.75">
      <c r="H1293" s="12"/>
    </row>
    <row r="1294" ht="12.75">
      <c r="H1294" s="12"/>
    </row>
    <row r="1295" ht="12.75">
      <c r="H1295" s="12"/>
    </row>
    <row r="1296" ht="12.75">
      <c r="H1296" s="12"/>
    </row>
    <row r="1297" ht="12.75">
      <c r="H1297" s="12"/>
    </row>
    <row r="1298" ht="12.75">
      <c r="H1298" s="12"/>
    </row>
    <row r="1299" ht="12.75">
      <c r="H1299" s="12"/>
    </row>
    <row r="1300" ht="12.75">
      <c r="H1300" s="12"/>
    </row>
    <row r="1301" ht="12.75">
      <c r="H1301" s="12"/>
    </row>
    <row r="1302" ht="12.75">
      <c r="H1302" s="12"/>
    </row>
    <row r="1303" ht="12.75">
      <c r="H1303" s="12"/>
    </row>
    <row r="1304" ht="12.75">
      <c r="H1304" s="12"/>
    </row>
    <row r="1305" ht="12.75">
      <c r="H1305" s="12"/>
    </row>
    <row r="1306" ht="12.75">
      <c r="H1306" s="12"/>
    </row>
    <row r="1307" ht="12.75">
      <c r="H1307" s="12"/>
    </row>
    <row r="1308" ht="12.75">
      <c r="H1308" s="12"/>
    </row>
    <row r="1309" ht="12.75">
      <c r="H1309" s="12"/>
    </row>
    <row r="1310" ht="12.75">
      <c r="H1310" s="12"/>
    </row>
    <row r="1311" ht="12.75">
      <c r="H1311" s="12"/>
    </row>
    <row r="1312" ht="12.75">
      <c r="H1312" s="12"/>
    </row>
    <row r="1313" ht="12.75">
      <c r="H1313" s="12"/>
    </row>
    <row r="1314" ht="12.75">
      <c r="H1314" s="12"/>
    </row>
    <row r="1315" ht="12.75">
      <c r="H1315" s="12"/>
    </row>
    <row r="1316" ht="12.75">
      <c r="H1316" s="12"/>
    </row>
    <row r="1317" ht="12.75">
      <c r="H1317" s="12"/>
    </row>
    <row r="1318" ht="12.75">
      <c r="H1318" s="12"/>
    </row>
    <row r="1319" ht="12.75">
      <c r="H1319" s="12"/>
    </row>
    <row r="1320" ht="12.75">
      <c r="H1320" s="12"/>
    </row>
    <row r="1321" ht="12.75">
      <c r="H1321" s="12"/>
    </row>
    <row r="1322" ht="12.75">
      <c r="H1322" s="12"/>
    </row>
    <row r="1323" ht="12.75">
      <c r="H1323" s="12"/>
    </row>
    <row r="1324" ht="12.75">
      <c r="H1324" s="12"/>
    </row>
    <row r="1325" ht="12.75">
      <c r="H1325" s="12"/>
    </row>
    <row r="1326" ht="12.75">
      <c r="H1326" s="12"/>
    </row>
    <row r="1327" ht="12.75">
      <c r="H1327" s="12"/>
    </row>
    <row r="1328" ht="12.75">
      <c r="H1328" s="12"/>
    </row>
    <row r="1329" ht="12.75">
      <c r="H1329" s="12"/>
    </row>
    <row r="1330" ht="12.75">
      <c r="H1330" s="12"/>
    </row>
    <row r="1331" ht="12.75">
      <c r="H1331" s="12"/>
    </row>
    <row r="1332" ht="12.75">
      <c r="H1332" s="12"/>
    </row>
    <row r="1333" ht="12.75">
      <c r="H1333" s="12"/>
    </row>
    <row r="1334" ht="12.75">
      <c r="H1334" s="12"/>
    </row>
    <row r="1335" ht="12.75">
      <c r="H1335" s="12"/>
    </row>
    <row r="1336" ht="12.75">
      <c r="H1336" s="12"/>
    </row>
    <row r="1337" ht="12.75">
      <c r="H1337" s="12"/>
    </row>
    <row r="1338" ht="12.75">
      <c r="H1338" s="12"/>
    </row>
    <row r="1339" ht="12.75">
      <c r="H1339" s="12"/>
    </row>
    <row r="1340" ht="12.75">
      <c r="H1340" s="12"/>
    </row>
    <row r="1341" ht="12.75">
      <c r="H1341" s="12"/>
    </row>
    <row r="1342" ht="12.75">
      <c r="H1342" s="12"/>
    </row>
    <row r="1343" ht="12.75">
      <c r="H1343" s="12"/>
    </row>
    <row r="1344" ht="12.75">
      <c r="H1344" s="12"/>
    </row>
    <row r="1345" ht="12.75">
      <c r="H1345" s="12"/>
    </row>
    <row r="1346" ht="12.75">
      <c r="H1346" s="12"/>
    </row>
    <row r="1347" ht="12.75">
      <c r="H1347" s="12"/>
    </row>
    <row r="1348" ht="12.75">
      <c r="H1348" s="12"/>
    </row>
    <row r="1349" ht="12.75">
      <c r="H1349" s="12"/>
    </row>
    <row r="1350" ht="12.75">
      <c r="H1350" s="12"/>
    </row>
    <row r="1351" ht="12.75">
      <c r="H1351" s="12"/>
    </row>
    <row r="1352" ht="12.75">
      <c r="H1352" s="12"/>
    </row>
    <row r="1353" ht="12.75">
      <c r="H1353" s="12"/>
    </row>
    <row r="1354" ht="12.75">
      <c r="H1354" s="12"/>
    </row>
    <row r="1355" ht="12.75">
      <c r="H1355" s="12"/>
    </row>
    <row r="1356" ht="12.75">
      <c r="H1356" s="12"/>
    </row>
    <row r="1357" ht="12.75">
      <c r="H1357" s="12"/>
    </row>
    <row r="1358" ht="12.75">
      <c r="H1358" s="12"/>
    </row>
    <row r="1359" ht="12.75">
      <c r="H1359" s="12"/>
    </row>
    <row r="1360" ht="12.75">
      <c r="H1360" s="12"/>
    </row>
    <row r="1361" ht="12.75">
      <c r="H1361" s="12"/>
    </row>
    <row r="1362" ht="12.75">
      <c r="H1362" s="12"/>
    </row>
    <row r="1363" ht="12.75">
      <c r="H1363" s="12"/>
    </row>
    <row r="1364" ht="12.75">
      <c r="H1364" s="12"/>
    </row>
    <row r="1365" ht="12.75">
      <c r="H1365" s="12"/>
    </row>
    <row r="1366" ht="12.75">
      <c r="H1366" s="12"/>
    </row>
    <row r="1367" ht="12.75">
      <c r="H1367" s="12"/>
    </row>
    <row r="1368" ht="12.75">
      <c r="H1368" s="12"/>
    </row>
    <row r="1369" ht="12.75">
      <c r="H1369" s="12"/>
    </row>
    <row r="1370" ht="12.75">
      <c r="H1370" s="12"/>
    </row>
    <row r="1371" ht="12.75">
      <c r="H1371" s="12"/>
    </row>
    <row r="1372" ht="12.75">
      <c r="H1372" s="12"/>
    </row>
    <row r="1373" ht="12.75">
      <c r="H1373" s="12"/>
    </row>
    <row r="1374" ht="12.75">
      <c r="H1374" s="12"/>
    </row>
    <row r="1375" ht="12.75">
      <c r="H1375" s="12"/>
    </row>
    <row r="1376" ht="12.75">
      <c r="H1376" s="12"/>
    </row>
    <row r="1377" ht="12.75">
      <c r="H1377" s="12"/>
    </row>
    <row r="1378" ht="12.75">
      <c r="H1378" s="12"/>
    </row>
    <row r="1379" ht="12.75">
      <c r="H1379" s="12"/>
    </row>
    <row r="1380" ht="12.75">
      <c r="H1380" s="12"/>
    </row>
    <row r="1381" ht="12.75">
      <c r="H1381" s="12"/>
    </row>
    <row r="1382" ht="12.75">
      <c r="H1382" s="12"/>
    </row>
    <row r="1383" ht="12.75">
      <c r="H1383" s="12"/>
    </row>
    <row r="1384" ht="12.75">
      <c r="H1384" s="12"/>
    </row>
    <row r="1385" ht="12.75">
      <c r="H1385" s="12"/>
    </row>
    <row r="1386" ht="12.75">
      <c r="H1386" s="12"/>
    </row>
    <row r="1387" ht="12.75">
      <c r="H1387" s="12"/>
    </row>
    <row r="1388" ht="12.75">
      <c r="H1388" s="12"/>
    </row>
    <row r="1389" ht="12.75">
      <c r="H1389" s="12"/>
    </row>
    <row r="1390" ht="12.75">
      <c r="H1390" s="12"/>
    </row>
    <row r="1391" ht="12.75">
      <c r="H1391" s="12"/>
    </row>
    <row r="1392" ht="12.75">
      <c r="H1392" s="12"/>
    </row>
    <row r="1393" ht="12.75">
      <c r="H1393" s="12"/>
    </row>
    <row r="1394" ht="12.75">
      <c r="H1394" s="12"/>
    </row>
    <row r="1395" ht="12.75">
      <c r="H1395" s="12"/>
    </row>
    <row r="1396" ht="12.75">
      <c r="H1396" s="12"/>
    </row>
    <row r="1397" ht="12.75">
      <c r="H1397" s="12"/>
    </row>
    <row r="1398" ht="12.75">
      <c r="H1398" s="12"/>
    </row>
    <row r="1399" ht="12.75">
      <c r="H1399" s="12"/>
    </row>
    <row r="1400" ht="12.75">
      <c r="H1400" s="12"/>
    </row>
    <row r="1401" ht="12.75">
      <c r="H1401" s="12"/>
    </row>
    <row r="1402" ht="12.75">
      <c r="H1402" s="12"/>
    </row>
    <row r="1403" ht="12.75">
      <c r="H1403" s="12"/>
    </row>
    <row r="1404" ht="12.75">
      <c r="H1404" s="12"/>
    </row>
    <row r="1405" ht="12.75">
      <c r="H1405" s="12"/>
    </row>
    <row r="1406" ht="12.75">
      <c r="H1406" s="12"/>
    </row>
    <row r="1407" ht="12.75">
      <c r="H1407" s="12"/>
    </row>
    <row r="1408" ht="12.75">
      <c r="H1408" s="12"/>
    </row>
    <row r="1409" ht="12.75">
      <c r="H1409" s="12"/>
    </row>
    <row r="1410" ht="12.75">
      <c r="H1410" s="12"/>
    </row>
    <row r="1411" ht="12.75">
      <c r="H1411" s="12"/>
    </row>
    <row r="1412" ht="12.75">
      <c r="H1412" s="12"/>
    </row>
    <row r="1413" ht="12.75">
      <c r="H1413" s="12"/>
    </row>
    <row r="1414" ht="12.75">
      <c r="H1414" s="12"/>
    </row>
    <row r="1415" ht="12.75">
      <c r="H1415" s="12"/>
    </row>
    <row r="1416" ht="12.75">
      <c r="H1416" s="12"/>
    </row>
    <row r="1417" ht="12.75">
      <c r="H1417" s="12"/>
    </row>
    <row r="1418" ht="12.75">
      <c r="H1418" s="12"/>
    </row>
    <row r="1419" ht="12.75">
      <c r="H1419" s="12"/>
    </row>
    <row r="1420" ht="12.75">
      <c r="H1420" s="12"/>
    </row>
    <row r="1421" ht="12.75">
      <c r="H1421" s="12"/>
    </row>
    <row r="1422" ht="12.75">
      <c r="H1422" s="12"/>
    </row>
    <row r="1423" ht="12.75">
      <c r="H1423" s="12"/>
    </row>
    <row r="1424" ht="12.75">
      <c r="H1424" s="12"/>
    </row>
    <row r="1425" ht="12.75">
      <c r="H1425" s="12"/>
    </row>
    <row r="1426" ht="12.75">
      <c r="H1426" s="12"/>
    </row>
    <row r="1427" ht="12.75">
      <c r="H1427" s="12"/>
    </row>
    <row r="1428" ht="12.75">
      <c r="H1428" s="12"/>
    </row>
    <row r="1429" ht="12.75">
      <c r="H1429" s="12"/>
    </row>
    <row r="1430" ht="12.75">
      <c r="H1430" s="12"/>
    </row>
    <row r="1431" ht="12.75">
      <c r="H1431" s="12"/>
    </row>
    <row r="1432" ht="12.75">
      <c r="H1432" s="12"/>
    </row>
    <row r="1433" ht="12.75">
      <c r="H1433" s="12"/>
    </row>
    <row r="1434" ht="12.75">
      <c r="H1434" s="12"/>
    </row>
    <row r="1435" ht="12.75">
      <c r="H1435" s="12"/>
    </row>
    <row r="1436" ht="12.75">
      <c r="H1436" s="12"/>
    </row>
    <row r="1437" ht="12.75">
      <c r="H1437" s="12"/>
    </row>
    <row r="1438" ht="12.75">
      <c r="H1438" s="12"/>
    </row>
    <row r="1439" ht="12.75">
      <c r="H1439" s="12"/>
    </row>
    <row r="1440" ht="12.75">
      <c r="H1440" s="12"/>
    </row>
    <row r="1441" ht="12.75">
      <c r="H1441" s="12"/>
    </row>
    <row r="1442" ht="12.75">
      <c r="H1442" s="12"/>
    </row>
    <row r="1443" ht="12.75">
      <c r="H1443" s="12"/>
    </row>
    <row r="1444" ht="12.75">
      <c r="H1444" s="12"/>
    </row>
    <row r="1445" ht="12.75">
      <c r="H1445" s="12"/>
    </row>
    <row r="1446" ht="12.75">
      <c r="H1446" s="12"/>
    </row>
    <row r="1447" ht="12.75">
      <c r="H1447" s="12"/>
    </row>
    <row r="1448" ht="12.75">
      <c r="H1448" s="12"/>
    </row>
    <row r="1449" ht="12.75">
      <c r="H1449" s="12"/>
    </row>
    <row r="1450" ht="12.75">
      <c r="H1450" s="12"/>
    </row>
    <row r="1451" ht="12.75">
      <c r="H1451" s="12"/>
    </row>
    <row r="1452" ht="12.75">
      <c r="H1452" s="12"/>
    </row>
    <row r="1453" ht="12.75">
      <c r="H1453" s="12"/>
    </row>
    <row r="1454" ht="12.75">
      <c r="H1454" s="12"/>
    </row>
    <row r="1455" ht="12.75">
      <c r="H1455" s="12"/>
    </row>
    <row r="1456" ht="12.75">
      <c r="H1456" s="12"/>
    </row>
    <row r="1457" ht="12.75">
      <c r="H1457" s="12"/>
    </row>
    <row r="1458" ht="12.75">
      <c r="H1458" s="12"/>
    </row>
    <row r="1459" ht="12.75">
      <c r="H1459" s="12"/>
    </row>
    <row r="1460" ht="12.75">
      <c r="H1460" s="12"/>
    </row>
    <row r="1461" ht="12.75">
      <c r="H1461" s="12"/>
    </row>
    <row r="1462" ht="12.75">
      <c r="H1462" s="12"/>
    </row>
    <row r="1463" ht="12.75">
      <c r="H1463" s="12"/>
    </row>
    <row r="1464" ht="12.75">
      <c r="H1464" s="12"/>
    </row>
    <row r="1465" ht="12.75">
      <c r="H1465" s="12"/>
    </row>
    <row r="1466" ht="12.75">
      <c r="H1466" s="12"/>
    </row>
    <row r="1467" ht="12.75">
      <c r="H1467" s="12"/>
    </row>
    <row r="1468" ht="12.75">
      <c r="H1468" s="12"/>
    </row>
    <row r="1469" ht="12.75">
      <c r="H1469" s="12"/>
    </row>
    <row r="1470" ht="12.75">
      <c r="H1470" s="12"/>
    </row>
    <row r="1471" ht="12.75">
      <c r="H1471" s="12"/>
    </row>
    <row r="1472" ht="12.75">
      <c r="H1472" s="12"/>
    </row>
    <row r="1473" ht="12.75">
      <c r="H1473" s="12"/>
    </row>
    <row r="1474" ht="12.75">
      <c r="H1474" s="12"/>
    </row>
    <row r="1475" ht="12.75">
      <c r="H1475" s="12"/>
    </row>
    <row r="1476" ht="12.75">
      <c r="H1476" s="12"/>
    </row>
    <row r="1477" ht="12.75">
      <c r="H1477" s="12"/>
    </row>
    <row r="1478" ht="12.75">
      <c r="H1478" s="12"/>
    </row>
    <row r="1479" ht="12.75">
      <c r="H1479" s="12"/>
    </row>
    <row r="1480" ht="12.75">
      <c r="H1480" s="12"/>
    </row>
    <row r="1481" ht="12.75">
      <c r="H1481" s="12"/>
    </row>
    <row r="1482" ht="12.75">
      <c r="H1482" s="12"/>
    </row>
    <row r="1483" ht="12.75">
      <c r="H1483" s="12"/>
    </row>
    <row r="1484" ht="12.75">
      <c r="H1484" s="12"/>
    </row>
    <row r="1485" ht="12.75">
      <c r="H1485" s="12"/>
    </row>
    <row r="1486" ht="12.75">
      <c r="H1486" s="12"/>
    </row>
    <row r="1487" ht="12.75">
      <c r="H1487" s="12"/>
    </row>
    <row r="1488" ht="12.75">
      <c r="H1488" s="12"/>
    </row>
    <row r="1489" ht="12.75">
      <c r="H1489" s="12"/>
    </row>
    <row r="1490" ht="12.75">
      <c r="H1490" s="12"/>
    </row>
    <row r="1491" ht="12.75">
      <c r="H1491" s="12"/>
    </row>
    <row r="1492" ht="12.75">
      <c r="H1492" s="12"/>
    </row>
    <row r="1493" ht="12.75">
      <c r="H1493" s="12"/>
    </row>
    <row r="1494" ht="12.75">
      <c r="H1494" s="12"/>
    </row>
    <row r="1495" ht="12.75">
      <c r="H1495" s="12"/>
    </row>
    <row r="1496" ht="12.75">
      <c r="H1496" s="12"/>
    </row>
    <row r="1497" ht="12.75">
      <c r="H1497" s="12"/>
    </row>
    <row r="1498" ht="12.75">
      <c r="H1498" s="12"/>
    </row>
    <row r="1499" ht="12.75">
      <c r="H1499" s="12"/>
    </row>
    <row r="1500" ht="12.75">
      <c r="H1500" s="12"/>
    </row>
    <row r="1501" ht="12.75">
      <c r="H1501" s="12"/>
    </row>
    <row r="1502" ht="12.75">
      <c r="H1502" s="12"/>
    </row>
    <row r="1503" ht="12.75">
      <c r="H1503" s="12"/>
    </row>
    <row r="1504" ht="12.75">
      <c r="H1504" s="12"/>
    </row>
    <row r="1505" ht="12.75">
      <c r="H1505" s="12"/>
    </row>
    <row r="1506" ht="12.75">
      <c r="H1506" s="12"/>
    </row>
    <row r="1507" ht="12.75">
      <c r="H1507" s="12"/>
    </row>
    <row r="1508" ht="12.75">
      <c r="H1508" s="12"/>
    </row>
    <row r="1509" ht="12.75">
      <c r="H1509" s="12"/>
    </row>
    <row r="1510" ht="12.75">
      <c r="H1510" s="12"/>
    </row>
    <row r="1511" ht="12.75">
      <c r="H1511" s="12"/>
    </row>
    <row r="1512" ht="12.75">
      <c r="H1512" s="12"/>
    </row>
    <row r="1513" ht="12.75">
      <c r="H1513" s="12"/>
    </row>
    <row r="1514" ht="12.75">
      <c r="H1514" s="12"/>
    </row>
    <row r="1515" ht="12.75">
      <c r="H1515" s="12"/>
    </row>
    <row r="1516" ht="12.75">
      <c r="H1516" s="12"/>
    </row>
    <row r="1517" ht="12.75">
      <c r="H1517" s="12"/>
    </row>
    <row r="1518" ht="12.75">
      <c r="H1518" s="12"/>
    </row>
    <row r="1519" ht="12.75">
      <c r="H1519" s="12"/>
    </row>
    <row r="1520" ht="12.75">
      <c r="H1520" s="12"/>
    </row>
    <row r="1521" ht="12.75">
      <c r="H1521" s="12"/>
    </row>
    <row r="1522" ht="12.75">
      <c r="H1522" s="12"/>
    </row>
    <row r="1523" ht="12.75">
      <c r="H1523" s="12"/>
    </row>
    <row r="1524" ht="12.75">
      <c r="H1524" s="12"/>
    </row>
    <row r="1525" ht="12.75">
      <c r="H1525" s="12"/>
    </row>
    <row r="1526" ht="12.75">
      <c r="H1526" s="12"/>
    </row>
    <row r="1527" ht="12.75">
      <c r="H1527" s="12"/>
    </row>
    <row r="1528" ht="12.75">
      <c r="H1528" s="12"/>
    </row>
    <row r="1529" ht="12.75">
      <c r="H1529" s="12"/>
    </row>
    <row r="1530" ht="12.75">
      <c r="H1530" s="12"/>
    </row>
    <row r="1531" ht="12.75">
      <c r="H1531" s="12"/>
    </row>
    <row r="1532" ht="12.75">
      <c r="H1532" s="12"/>
    </row>
    <row r="1533" ht="12.75">
      <c r="H1533" s="12"/>
    </row>
    <row r="1534" ht="12.75">
      <c r="H1534" s="12"/>
    </row>
    <row r="1535" ht="12.75">
      <c r="H1535" s="12"/>
    </row>
    <row r="1536" ht="12.75">
      <c r="H1536" s="12"/>
    </row>
    <row r="1537" ht="12.75">
      <c r="H1537" s="12"/>
    </row>
    <row r="1538" ht="12.75">
      <c r="H1538" s="12"/>
    </row>
    <row r="1539" ht="12.75">
      <c r="H1539" s="12"/>
    </row>
    <row r="1540" ht="12.75">
      <c r="H1540" s="12"/>
    </row>
    <row r="1541" ht="12.75">
      <c r="H1541" s="12"/>
    </row>
    <row r="1542" ht="12.75">
      <c r="H1542" s="12"/>
    </row>
    <row r="1543" ht="12.75">
      <c r="H1543" s="12"/>
    </row>
    <row r="1544" ht="12.75">
      <c r="H1544" s="12"/>
    </row>
    <row r="1545" ht="12.75">
      <c r="H1545" s="12"/>
    </row>
    <row r="1546" ht="12.75">
      <c r="H1546" s="12"/>
    </row>
    <row r="1547" ht="12.75">
      <c r="H1547" s="12"/>
    </row>
    <row r="1548" ht="12.75">
      <c r="H1548" s="12"/>
    </row>
    <row r="1549" ht="12.75">
      <c r="H1549" s="12"/>
    </row>
    <row r="1550" ht="12.75">
      <c r="H1550" s="12"/>
    </row>
    <row r="1551" ht="12.75">
      <c r="H1551" s="12"/>
    </row>
    <row r="1552" ht="12.75">
      <c r="H1552" s="12"/>
    </row>
    <row r="1553" ht="12.75">
      <c r="H1553" s="12"/>
    </row>
    <row r="1554" ht="12.75">
      <c r="H1554" s="12"/>
    </row>
    <row r="1555" ht="12.75">
      <c r="H1555" s="12"/>
    </row>
    <row r="1556" ht="12.75">
      <c r="H1556" s="12"/>
    </row>
    <row r="1557" ht="12.75">
      <c r="H1557" s="12"/>
    </row>
    <row r="1558" ht="12.75">
      <c r="H1558" s="12"/>
    </row>
    <row r="1559" ht="12.75">
      <c r="H1559" s="12"/>
    </row>
    <row r="1560" ht="12.75">
      <c r="H1560" s="12"/>
    </row>
    <row r="1561" ht="12.75">
      <c r="H1561" s="12"/>
    </row>
    <row r="1562" ht="12.75">
      <c r="H1562" s="12"/>
    </row>
    <row r="1563" ht="12.75">
      <c r="H1563" s="12"/>
    </row>
    <row r="1564" ht="12.75">
      <c r="H1564" s="12"/>
    </row>
    <row r="1565" ht="12.75">
      <c r="H1565" s="12"/>
    </row>
    <row r="1566" ht="12.75">
      <c r="H1566" s="12"/>
    </row>
    <row r="1567" ht="12.75">
      <c r="H1567" s="12"/>
    </row>
    <row r="1568" ht="12.75">
      <c r="H1568" s="12"/>
    </row>
    <row r="1569" ht="12.75">
      <c r="H1569" s="12"/>
    </row>
    <row r="1570" ht="12.75">
      <c r="H1570" s="12"/>
    </row>
    <row r="1571" ht="12.75">
      <c r="H1571" s="12"/>
    </row>
    <row r="1572" ht="12.75">
      <c r="H1572" s="12"/>
    </row>
    <row r="1573" ht="12.75">
      <c r="H1573" s="12"/>
    </row>
    <row r="1574" ht="12.75">
      <c r="H1574" s="12"/>
    </row>
    <row r="1575" ht="12.75">
      <c r="H1575" s="12"/>
    </row>
    <row r="1576" ht="12.75">
      <c r="H1576" s="12"/>
    </row>
    <row r="1577" ht="12.75">
      <c r="H1577" s="12"/>
    </row>
    <row r="1578" ht="12.75">
      <c r="H1578" s="12"/>
    </row>
    <row r="1579" ht="12.75">
      <c r="H1579" s="12"/>
    </row>
    <row r="1580" ht="12.75">
      <c r="H1580" s="12"/>
    </row>
    <row r="1581" ht="12.75">
      <c r="H1581" s="12"/>
    </row>
    <row r="1582" ht="12.75">
      <c r="H1582" s="12"/>
    </row>
    <row r="1583" ht="12.75">
      <c r="H1583" s="12"/>
    </row>
    <row r="1584" ht="12.75">
      <c r="H1584" s="12"/>
    </row>
    <row r="1585" ht="12.75">
      <c r="H1585" s="12"/>
    </row>
    <row r="1586" ht="12.75">
      <c r="H1586" s="12"/>
    </row>
    <row r="1587" ht="12.75">
      <c r="H1587" s="12"/>
    </row>
    <row r="1588" ht="12.75">
      <c r="H1588" s="12"/>
    </row>
    <row r="1589" ht="12.75">
      <c r="H1589" s="12"/>
    </row>
    <row r="1590" ht="12.75">
      <c r="H1590" s="12"/>
    </row>
    <row r="1591" ht="12.75">
      <c r="H1591" s="12"/>
    </row>
    <row r="1592" ht="12.75">
      <c r="H1592" s="12"/>
    </row>
    <row r="1593" ht="12.75">
      <c r="H1593" s="12"/>
    </row>
    <row r="1594" ht="12.75">
      <c r="H1594" s="12"/>
    </row>
    <row r="1595" ht="12.75">
      <c r="H1595" s="12"/>
    </row>
    <row r="1596" ht="12.75">
      <c r="H1596" s="12"/>
    </row>
    <row r="1597" ht="12.75">
      <c r="H1597" s="12"/>
    </row>
    <row r="1598" ht="12.75">
      <c r="H1598" s="12"/>
    </row>
    <row r="1599" ht="12.75">
      <c r="H1599" s="12"/>
    </row>
    <row r="1600" ht="12.75">
      <c r="H1600" s="12"/>
    </row>
    <row r="1601" ht="12.75">
      <c r="H1601" s="12"/>
    </row>
    <row r="1602" ht="12.75">
      <c r="H1602" s="12"/>
    </row>
    <row r="1603" ht="12.75">
      <c r="H1603" s="12"/>
    </row>
    <row r="1604" ht="12.75">
      <c r="H1604" s="12"/>
    </row>
    <row r="1605" ht="12.75">
      <c r="H1605" s="12"/>
    </row>
    <row r="1606" ht="12.75">
      <c r="H1606" s="12"/>
    </row>
    <row r="1607" ht="12.75">
      <c r="H1607" s="12"/>
    </row>
    <row r="1608" ht="12.75">
      <c r="H1608" s="12"/>
    </row>
    <row r="1609" ht="12.75">
      <c r="H1609" s="12"/>
    </row>
    <row r="1610" ht="12.75">
      <c r="H1610" s="12"/>
    </row>
    <row r="1611" ht="12.75">
      <c r="H1611" s="12"/>
    </row>
    <row r="1612" ht="12.75">
      <c r="H1612" s="12"/>
    </row>
    <row r="1613" ht="12.75">
      <c r="H1613" s="12"/>
    </row>
    <row r="1614" ht="12.75">
      <c r="H1614" s="12"/>
    </row>
    <row r="1615" ht="12.75">
      <c r="H1615" s="12"/>
    </row>
    <row r="1616" ht="12.75">
      <c r="H1616" s="12"/>
    </row>
    <row r="1617" ht="12.75">
      <c r="H1617" s="12"/>
    </row>
    <row r="1618" ht="12.75">
      <c r="H1618" s="12"/>
    </row>
    <row r="1619" ht="12.75">
      <c r="H1619" s="12"/>
    </row>
    <row r="1620" ht="12.75">
      <c r="H1620" s="12"/>
    </row>
    <row r="1621" ht="12.75">
      <c r="H1621" s="12"/>
    </row>
    <row r="1622" ht="12.75">
      <c r="H1622" s="12"/>
    </row>
    <row r="1623" ht="12.75">
      <c r="H1623" s="12"/>
    </row>
    <row r="1624" ht="12.75">
      <c r="H1624" s="12"/>
    </row>
    <row r="1625" ht="12.75">
      <c r="H1625" s="12"/>
    </row>
    <row r="1626" ht="12.75">
      <c r="H1626" s="12"/>
    </row>
    <row r="1627" ht="12.75">
      <c r="H1627" s="12"/>
    </row>
    <row r="1628" ht="12.75">
      <c r="H1628" s="12"/>
    </row>
    <row r="1629" ht="12.75">
      <c r="H1629" s="12"/>
    </row>
    <row r="1630" ht="12.75">
      <c r="H1630" s="12"/>
    </row>
    <row r="1631" ht="12.75">
      <c r="H1631" s="12"/>
    </row>
    <row r="1632" ht="12.75">
      <c r="H1632" s="12"/>
    </row>
    <row r="1633" ht="12.75">
      <c r="H1633" s="12"/>
    </row>
    <row r="1634" ht="12.75">
      <c r="H1634" s="12"/>
    </row>
    <row r="1635" ht="12.75">
      <c r="H1635" s="12"/>
    </row>
    <row r="1636" ht="12.75">
      <c r="H1636" s="12"/>
    </row>
    <row r="1637" ht="12.75">
      <c r="H1637" s="12"/>
    </row>
    <row r="1638" ht="12.75">
      <c r="H1638" s="12"/>
    </row>
    <row r="1639" ht="12.75">
      <c r="H1639" s="12"/>
    </row>
    <row r="1640" ht="12.75">
      <c r="H1640" s="12"/>
    </row>
    <row r="1641" ht="12.75">
      <c r="H1641" s="12"/>
    </row>
    <row r="1642" ht="12.75">
      <c r="H1642" s="12"/>
    </row>
    <row r="1643" ht="12.75">
      <c r="H1643" s="12"/>
    </row>
    <row r="1644" ht="12.75">
      <c r="H1644" s="12"/>
    </row>
    <row r="1645" ht="12.75">
      <c r="H1645" s="12"/>
    </row>
    <row r="1646" ht="12.75">
      <c r="H1646" s="12"/>
    </row>
    <row r="1647" ht="12.75">
      <c r="H1647" s="12"/>
    </row>
    <row r="1648" ht="12.75">
      <c r="H1648" s="12"/>
    </row>
    <row r="1649" ht="12.75">
      <c r="H1649" s="12"/>
    </row>
    <row r="1650" ht="12.75">
      <c r="H1650" s="12"/>
    </row>
    <row r="1651" ht="12.75">
      <c r="H1651" s="12"/>
    </row>
    <row r="1652" ht="12.75">
      <c r="H1652" s="12"/>
    </row>
    <row r="1653" ht="12.75">
      <c r="H1653" s="12"/>
    </row>
    <row r="1654" ht="12.75">
      <c r="H1654" s="12"/>
    </row>
    <row r="1655" ht="12.75">
      <c r="H1655" s="12"/>
    </row>
    <row r="1656" ht="12.75">
      <c r="H1656" s="12"/>
    </row>
    <row r="1657" ht="12.75">
      <c r="H1657" s="12"/>
    </row>
    <row r="1658" ht="12.75">
      <c r="H1658" s="12"/>
    </row>
    <row r="1659" ht="12.75">
      <c r="H1659" s="12"/>
    </row>
    <row r="1660" ht="12.75">
      <c r="H1660" s="12"/>
    </row>
    <row r="1661" ht="12.75">
      <c r="H1661" s="12"/>
    </row>
    <row r="1662" ht="12.75">
      <c r="H1662" s="12"/>
    </row>
    <row r="1663" ht="12.75">
      <c r="H1663" s="12"/>
    </row>
    <row r="1664" ht="12.75">
      <c r="H1664" s="12"/>
    </row>
    <row r="1665" ht="12.75">
      <c r="H1665" s="12"/>
    </row>
    <row r="1666" ht="12.75">
      <c r="H1666" s="12"/>
    </row>
    <row r="1667" ht="12.75">
      <c r="H1667" s="12"/>
    </row>
    <row r="1668" ht="12.75">
      <c r="H1668" s="12"/>
    </row>
    <row r="1669" ht="12.75">
      <c r="H1669" s="12"/>
    </row>
    <row r="1670" ht="12.75">
      <c r="H1670" s="12"/>
    </row>
    <row r="1671" ht="12.75">
      <c r="H1671" s="12"/>
    </row>
    <row r="1672" ht="12.75">
      <c r="H1672" s="12"/>
    </row>
    <row r="1673" ht="12.75">
      <c r="H1673" s="12"/>
    </row>
    <row r="1674" ht="12.75">
      <c r="H1674" s="12"/>
    </row>
    <row r="1675" ht="12.75">
      <c r="H1675" s="12"/>
    </row>
    <row r="1676" ht="12.75">
      <c r="H1676" s="12"/>
    </row>
    <row r="1677" ht="12.75">
      <c r="H1677" s="12"/>
    </row>
    <row r="1678" ht="12.75">
      <c r="H1678" s="12"/>
    </row>
    <row r="1679" ht="12.75">
      <c r="H1679" s="12"/>
    </row>
    <row r="1680" ht="12.75">
      <c r="H1680" s="12"/>
    </row>
    <row r="1681" ht="12.75">
      <c r="H1681" s="12"/>
    </row>
    <row r="1682" ht="12.75">
      <c r="H1682" s="12"/>
    </row>
    <row r="1683" ht="12.75">
      <c r="H1683" s="12"/>
    </row>
    <row r="1684" ht="12.75">
      <c r="H1684" s="12"/>
    </row>
    <row r="1685" ht="12.75">
      <c r="H1685" s="12"/>
    </row>
    <row r="1686" ht="12.75">
      <c r="H1686" s="12"/>
    </row>
    <row r="1687" ht="12.75">
      <c r="H1687" s="12"/>
    </row>
    <row r="1688" ht="12.75">
      <c r="H1688" s="12"/>
    </row>
    <row r="1689" ht="12.75">
      <c r="H1689" s="12"/>
    </row>
    <row r="1690" ht="12.75">
      <c r="H1690" s="12"/>
    </row>
    <row r="1691" ht="12.75">
      <c r="H1691" s="12"/>
    </row>
    <row r="1692" ht="12.75">
      <c r="H1692" s="12"/>
    </row>
    <row r="1693" ht="12.75">
      <c r="H1693" s="12"/>
    </row>
    <row r="1694" ht="12.75">
      <c r="H1694" s="12"/>
    </row>
    <row r="1695" ht="12.75">
      <c r="H1695" s="12"/>
    </row>
    <row r="1696" ht="12.75">
      <c r="H1696" s="12"/>
    </row>
    <row r="1697" ht="12.75">
      <c r="H1697" s="12"/>
    </row>
    <row r="1698" ht="12.75">
      <c r="H1698" s="12"/>
    </row>
    <row r="1699" ht="12.75">
      <c r="H1699" s="12"/>
    </row>
    <row r="1700" ht="12.75">
      <c r="H1700" s="12"/>
    </row>
    <row r="1701" ht="12.75">
      <c r="H1701" s="12"/>
    </row>
    <row r="1702" ht="12.75">
      <c r="H1702" s="12"/>
    </row>
    <row r="1703" ht="12.75">
      <c r="H1703" s="12"/>
    </row>
    <row r="1704" ht="12.75">
      <c r="H1704" s="12"/>
    </row>
    <row r="1705" ht="12.75">
      <c r="H1705" s="12"/>
    </row>
    <row r="1706" ht="12.75">
      <c r="H1706" s="12"/>
    </row>
    <row r="1707" ht="12.75">
      <c r="H1707" s="12"/>
    </row>
    <row r="1708" ht="12.75">
      <c r="H1708" s="12"/>
    </row>
    <row r="1709" ht="12.75">
      <c r="H1709" s="12"/>
    </row>
    <row r="1710" ht="12.75">
      <c r="H1710" s="12"/>
    </row>
    <row r="1711" ht="12.75">
      <c r="H1711" s="12"/>
    </row>
    <row r="1712" ht="12.75">
      <c r="H1712" s="12"/>
    </row>
    <row r="1713" ht="12.75">
      <c r="H1713" s="12"/>
    </row>
    <row r="1714" ht="12.75">
      <c r="H1714" s="12"/>
    </row>
    <row r="1715" ht="12.75">
      <c r="H1715" s="12"/>
    </row>
    <row r="1716" ht="12.75">
      <c r="H1716" s="12"/>
    </row>
    <row r="1717" ht="12.75">
      <c r="H1717" s="12"/>
    </row>
    <row r="1718" ht="12.75">
      <c r="H1718" s="12"/>
    </row>
    <row r="1719" ht="12.75">
      <c r="H1719" s="12"/>
    </row>
    <row r="1720" ht="12.75">
      <c r="H1720" s="12"/>
    </row>
    <row r="1721" ht="12.75">
      <c r="H1721" s="12"/>
    </row>
    <row r="1722" ht="12.75">
      <c r="H1722" s="12"/>
    </row>
    <row r="1723" ht="12.75">
      <c r="H1723" s="12"/>
    </row>
    <row r="1724" ht="12.75">
      <c r="H1724" s="12"/>
    </row>
    <row r="1725" ht="12.75">
      <c r="H1725" s="12"/>
    </row>
    <row r="1726" ht="12.75">
      <c r="H1726" s="12"/>
    </row>
    <row r="1727" ht="12.75">
      <c r="H1727" s="12"/>
    </row>
    <row r="1728" ht="12.75">
      <c r="H1728" s="12"/>
    </row>
    <row r="1729" ht="12.75">
      <c r="H1729" s="12"/>
    </row>
    <row r="1730" ht="12.75">
      <c r="H1730" s="12"/>
    </row>
    <row r="1731" ht="12.75">
      <c r="H1731" s="12"/>
    </row>
    <row r="1732" ht="12.75">
      <c r="H1732" s="12"/>
    </row>
    <row r="1733" ht="12.75">
      <c r="H1733" s="12"/>
    </row>
    <row r="1734" ht="12.75">
      <c r="H1734" s="12"/>
    </row>
    <row r="1735" ht="12.75">
      <c r="H1735" s="12"/>
    </row>
    <row r="1736" ht="12.75">
      <c r="H1736" s="12"/>
    </row>
    <row r="1737" ht="12.75">
      <c r="H1737" s="12"/>
    </row>
    <row r="1738" ht="12.75">
      <c r="H1738" s="12"/>
    </row>
    <row r="1739" ht="12.75">
      <c r="H1739" s="12"/>
    </row>
    <row r="1740" ht="12.75">
      <c r="H1740" s="12"/>
    </row>
    <row r="1741" ht="12.75">
      <c r="H1741" s="12"/>
    </row>
    <row r="1742" ht="12.75">
      <c r="H1742" s="12"/>
    </row>
    <row r="1743" ht="12.75">
      <c r="H1743" s="12"/>
    </row>
    <row r="1744" ht="12.75">
      <c r="H1744" s="12"/>
    </row>
    <row r="1745" ht="12.75">
      <c r="H1745" s="12"/>
    </row>
    <row r="1746" ht="12.75">
      <c r="H1746" s="12"/>
    </row>
    <row r="1747" ht="12.75">
      <c r="H1747" s="12"/>
    </row>
    <row r="1748" ht="12.75">
      <c r="H1748" s="12"/>
    </row>
    <row r="1749" ht="12.75">
      <c r="H1749" s="12"/>
    </row>
    <row r="1750" ht="12.75">
      <c r="H1750" s="12"/>
    </row>
    <row r="1751" ht="12.75">
      <c r="H1751" s="12"/>
    </row>
    <row r="1752" ht="12.75">
      <c r="H1752" s="12"/>
    </row>
    <row r="1753" ht="12.75">
      <c r="H1753" s="12"/>
    </row>
    <row r="1754" ht="12.75">
      <c r="H1754" s="12"/>
    </row>
    <row r="1755" ht="12.75">
      <c r="H1755" s="12"/>
    </row>
    <row r="1756" ht="12.75">
      <c r="H1756" s="12"/>
    </row>
    <row r="1757" ht="12.75">
      <c r="H1757" s="12"/>
    </row>
    <row r="1758" ht="12.75">
      <c r="H1758" s="12"/>
    </row>
    <row r="1759" ht="12.75">
      <c r="H1759" s="12"/>
    </row>
    <row r="1760" ht="12.75">
      <c r="H1760" s="12"/>
    </row>
    <row r="1761" ht="12.75">
      <c r="H1761" s="12"/>
    </row>
    <row r="1762" ht="12.75">
      <c r="H1762" s="12"/>
    </row>
    <row r="1763" ht="12.75">
      <c r="H1763" s="12"/>
    </row>
    <row r="1764" ht="12.75">
      <c r="H1764" s="12"/>
    </row>
    <row r="1765" ht="12.75">
      <c r="H1765" s="12"/>
    </row>
    <row r="1766" ht="12.75">
      <c r="H1766" s="12"/>
    </row>
    <row r="1767" ht="12.75">
      <c r="H1767" s="12"/>
    </row>
    <row r="1768" ht="12.75">
      <c r="H1768" s="12"/>
    </row>
    <row r="1769" ht="12.75">
      <c r="H1769" s="12"/>
    </row>
    <row r="1770" ht="12.75">
      <c r="H1770" s="12"/>
    </row>
    <row r="1771" ht="12.75">
      <c r="H1771" s="12"/>
    </row>
    <row r="1772" ht="12.75">
      <c r="H1772" s="12"/>
    </row>
    <row r="1773" ht="12.75">
      <c r="H1773" s="12"/>
    </row>
    <row r="1774" ht="12.75">
      <c r="H1774" s="12"/>
    </row>
    <row r="1775" ht="12.75">
      <c r="H1775" s="12"/>
    </row>
    <row r="1776" ht="12.75">
      <c r="H1776" s="12"/>
    </row>
    <row r="1777" ht="12.75">
      <c r="H1777" s="12"/>
    </row>
    <row r="1778" ht="12.75">
      <c r="H1778" s="12"/>
    </row>
    <row r="1779" ht="12.75">
      <c r="H1779" s="12"/>
    </row>
    <row r="1780" ht="12.75">
      <c r="H1780" s="12"/>
    </row>
    <row r="1781" ht="12.75">
      <c r="H1781" s="12"/>
    </row>
    <row r="1782" ht="12.75">
      <c r="H1782" s="12"/>
    </row>
    <row r="1783" ht="12.75">
      <c r="H1783" s="12"/>
    </row>
    <row r="1784" ht="12.75">
      <c r="H1784" s="12"/>
    </row>
    <row r="1785" ht="12.75">
      <c r="H1785" s="12"/>
    </row>
    <row r="1786" ht="12.75">
      <c r="H1786" s="12"/>
    </row>
    <row r="1787" ht="12.75">
      <c r="H1787" s="12"/>
    </row>
    <row r="1788" ht="12.75">
      <c r="H1788" s="12"/>
    </row>
    <row r="1789" ht="12.75">
      <c r="H1789" s="12"/>
    </row>
    <row r="1790" ht="12.75">
      <c r="H1790" s="12"/>
    </row>
    <row r="1791" ht="12.75">
      <c r="H1791" s="12"/>
    </row>
    <row r="1792" ht="12.75">
      <c r="H1792" s="12"/>
    </row>
    <row r="1793" ht="12.75">
      <c r="H1793" s="12"/>
    </row>
    <row r="1794" ht="12.75">
      <c r="H1794" s="12"/>
    </row>
    <row r="1795" ht="12.75">
      <c r="H1795" s="12"/>
    </row>
    <row r="1796" ht="12.75">
      <c r="H1796" s="12"/>
    </row>
    <row r="1797" ht="12.75">
      <c r="H1797" s="12"/>
    </row>
    <row r="1798" ht="12.75">
      <c r="H1798" s="12"/>
    </row>
    <row r="1799" ht="12.75">
      <c r="H1799" s="12"/>
    </row>
    <row r="1800" ht="12.75">
      <c r="H1800" s="12"/>
    </row>
    <row r="1801" ht="12.75">
      <c r="H1801" s="12"/>
    </row>
    <row r="1802" ht="12.75">
      <c r="H1802" s="12"/>
    </row>
    <row r="1803" ht="12.75">
      <c r="H1803" s="12"/>
    </row>
    <row r="1804" ht="12.75">
      <c r="H1804" s="12"/>
    </row>
    <row r="1805" ht="12.75">
      <c r="H1805" s="12"/>
    </row>
    <row r="1806" ht="12.75">
      <c r="H1806" s="12"/>
    </row>
    <row r="1807" ht="12.75">
      <c r="H1807" s="12"/>
    </row>
    <row r="1808" ht="12.75">
      <c r="H1808" s="12"/>
    </row>
    <row r="1809" ht="12.75">
      <c r="H1809" s="12"/>
    </row>
    <row r="1810" ht="12.75">
      <c r="H1810" s="12"/>
    </row>
    <row r="1811" ht="12.75">
      <c r="H1811" s="12"/>
    </row>
    <row r="1812" ht="12.75">
      <c r="H1812" s="12"/>
    </row>
    <row r="1813" ht="12.75">
      <c r="H1813" s="12"/>
    </row>
    <row r="1814" ht="12.75">
      <c r="H1814" s="12"/>
    </row>
    <row r="1815" ht="12.75">
      <c r="H1815" s="12"/>
    </row>
    <row r="1816" ht="12.75">
      <c r="H1816" s="12"/>
    </row>
    <row r="1817" ht="12.75">
      <c r="H1817" s="12"/>
    </row>
    <row r="1818" ht="12.75">
      <c r="H1818" s="12"/>
    </row>
    <row r="1819" ht="12.75">
      <c r="H1819" s="12"/>
    </row>
    <row r="1820" ht="12.75">
      <c r="H1820" s="12"/>
    </row>
    <row r="1821" ht="12.75">
      <c r="H1821" s="12"/>
    </row>
    <row r="1822" ht="12.75">
      <c r="H1822" s="12"/>
    </row>
    <row r="1823" ht="12.75">
      <c r="H1823" s="12"/>
    </row>
    <row r="1824" ht="12.75">
      <c r="H1824" s="12"/>
    </row>
    <row r="1825" ht="12.75">
      <c r="H1825" s="12"/>
    </row>
    <row r="1826" ht="12.75">
      <c r="H1826" s="12"/>
    </row>
    <row r="1827" ht="12.75">
      <c r="H1827" s="12"/>
    </row>
    <row r="1828" ht="12.75">
      <c r="H1828" s="12"/>
    </row>
    <row r="1829" ht="12.75">
      <c r="H1829" s="12"/>
    </row>
    <row r="1830" ht="12.75">
      <c r="H1830" s="12"/>
    </row>
    <row r="1831" ht="12.75">
      <c r="H1831" s="12"/>
    </row>
    <row r="1832" ht="12.75">
      <c r="H1832" s="12"/>
    </row>
    <row r="1833" ht="12.75">
      <c r="H1833" s="12"/>
    </row>
    <row r="1834" ht="12.75">
      <c r="H1834" s="12"/>
    </row>
    <row r="1835" ht="12.75">
      <c r="H1835" s="12"/>
    </row>
    <row r="1836" ht="12.75">
      <c r="H1836" s="12"/>
    </row>
    <row r="1837" ht="12.75">
      <c r="H1837" s="12"/>
    </row>
    <row r="1838" ht="12.75">
      <c r="H1838" s="12"/>
    </row>
    <row r="1839" ht="12.75">
      <c r="H1839" s="12"/>
    </row>
    <row r="1840" ht="12.75">
      <c r="H1840" s="12"/>
    </row>
    <row r="1841" ht="12.75">
      <c r="H1841" s="12"/>
    </row>
    <row r="1842" ht="12.75">
      <c r="H1842" s="12"/>
    </row>
    <row r="1843" ht="12.75">
      <c r="H1843" s="12"/>
    </row>
    <row r="1844" ht="12.75">
      <c r="H1844" s="12"/>
    </row>
    <row r="1845" ht="12.75">
      <c r="H1845" s="12"/>
    </row>
    <row r="1846" ht="12.75">
      <c r="H1846" s="12"/>
    </row>
    <row r="1847" ht="12.75">
      <c r="H1847" s="12"/>
    </row>
    <row r="1848" ht="12.75">
      <c r="H1848" s="12"/>
    </row>
    <row r="1849" ht="12.75">
      <c r="H1849" s="12"/>
    </row>
    <row r="1850" ht="12.75">
      <c r="H1850" s="12"/>
    </row>
    <row r="1851" ht="12.75">
      <c r="H1851" s="12"/>
    </row>
    <row r="1852" ht="12.75">
      <c r="H1852" s="12"/>
    </row>
    <row r="1853" ht="12.75">
      <c r="H1853" s="12"/>
    </row>
    <row r="1854" ht="12.75">
      <c r="H1854" s="12"/>
    </row>
    <row r="1855" ht="12.75">
      <c r="H1855" s="12"/>
    </row>
    <row r="1856" ht="12.75">
      <c r="H1856" s="12"/>
    </row>
    <row r="1857" ht="12.75">
      <c r="H1857" s="12"/>
    </row>
    <row r="1858" ht="12.75">
      <c r="H1858" s="12"/>
    </row>
    <row r="1859" ht="12.75">
      <c r="H1859" s="12"/>
    </row>
    <row r="1860" ht="12.75">
      <c r="H1860" s="12"/>
    </row>
    <row r="1861" ht="12.75">
      <c r="H1861" s="12"/>
    </row>
    <row r="1862" ht="12.75">
      <c r="H1862" s="12"/>
    </row>
    <row r="1863" ht="12.75">
      <c r="H1863" s="12"/>
    </row>
    <row r="1864" ht="12.75">
      <c r="H1864" s="12"/>
    </row>
    <row r="1865" ht="12.75">
      <c r="H1865" s="12"/>
    </row>
    <row r="1866" ht="12.75">
      <c r="H1866" s="12"/>
    </row>
    <row r="1867" ht="12.75">
      <c r="H1867" s="12"/>
    </row>
    <row r="1868" ht="12.75">
      <c r="H1868" s="12"/>
    </row>
    <row r="1869" ht="12.75">
      <c r="H1869" s="12"/>
    </row>
    <row r="1870" ht="12.75">
      <c r="H1870" s="12"/>
    </row>
    <row r="1871" ht="12.75">
      <c r="H1871" s="12"/>
    </row>
    <row r="1872" ht="12.75">
      <c r="H1872" s="12"/>
    </row>
    <row r="1873" ht="12.75">
      <c r="H1873" s="12"/>
    </row>
    <row r="1874" ht="12.75">
      <c r="H1874" s="12"/>
    </row>
    <row r="1875" ht="12.75">
      <c r="H1875" s="12"/>
    </row>
    <row r="1876" ht="12.75">
      <c r="H1876" s="12"/>
    </row>
    <row r="1877" ht="12.75">
      <c r="H1877" s="12"/>
    </row>
    <row r="1878" ht="12.75">
      <c r="H1878" s="12"/>
    </row>
    <row r="1879" ht="12.75">
      <c r="H1879" s="12"/>
    </row>
    <row r="1880" ht="12.75">
      <c r="H1880" s="12"/>
    </row>
    <row r="1881" ht="12.75">
      <c r="H1881" s="12"/>
    </row>
    <row r="1882" ht="12.75">
      <c r="H1882" s="12"/>
    </row>
    <row r="1883" ht="12.75">
      <c r="H1883" s="12"/>
    </row>
    <row r="1884" ht="12.75">
      <c r="H1884" s="12"/>
    </row>
    <row r="1885" ht="12.75">
      <c r="H1885" s="12"/>
    </row>
    <row r="1886" ht="12.75">
      <c r="H1886" s="12"/>
    </row>
    <row r="1887" ht="12.75">
      <c r="H1887" s="12"/>
    </row>
    <row r="1888" ht="12.75">
      <c r="H1888" s="12"/>
    </row>
    <row r="1889" ht="12.75">
      <c r="H1889" s="12"/>
    </row>
    <row r="1890" ht="12.75">
      <c r="H1890" s="12"/>
    </row>
    <row r="1891" ht="12.75">
      <c r="H1891" s="12"/>
    </row>
    <row r="1892" ht="12.75">
      <c r="H1892" s="12"/>
    </row>
    <row r="1893" ht="12.75">
      <c r="H1893" s="12"/>
    </row>
    <row r="1894" ht="12.75">
      <c r="H1894" s="12"/>
    </row>
    <row r="1895" ht="12.75">
      <c r="H1895" s="12"/>
    </row>
    <row r="1896" ht="12.75">
      <c r="H1896" s="12"/>
    </row>
    <row r="1897" ht="12.75">
      <c r="H1897" s="12"/>
    </row>
    <row r="1898" ht="12.75">
      <c r="H1898" s="12"/>
    </row>
    <row r="1899" ht="12.75">
      <c r="H1899" s="12"/>
    </row>
    <row r="1900" ht="12.75">
      <c r="H1900" s="12"/>
    </row>
    <row r="1901" ht="12.75">
      <c r="H1901" s="12"/>
    </row>
    <row r="1902" ht="12.75">
      <c r="H1902" s="12"/>
    </row>
    <row r="1903" ht="12.75">
      <c r="H1903" s="12"/>
    </row>
    <row r="1904" ht="12.75">
      <c r="H1904" s="12"/>
    </row>
    <row r="1905" ht="12.75">
      <c r="H1905" s="12"/>
    </row>
    <row r="1906" ht="12.75">
      <c r="H1906" s="12"/>
    </row>
    <row r="1907" ht="12.75">
      <c r="H1907" s="12"/>
    </row>
    <row r="1908" ht="12.75">
      <c r="H1908" s="12"/>
    </row>
    <row r="1909" ht="12.75">
      <c r="H1909" s="12"/>
    </row>
    <row r="1910" ht="12.75">
      <c r="H1910" s="12"/>
    </row>
    <row r="1911" ht="12.75">
      <c r="H1911" s="12"/>
    </row>
    <row r="1912" ht="12.75">
      <c r="H1912" s="12"/>
    </row>
    <row r="1913" ht="12.75">
      <c r="H1913" s="12"/>
    </row>
    <row r="1914" ht="12.75">
      <c r="H1914" s="12"/>
    </row>
    <row r="1915" ht="12.75">
      <c r="H1915" s="12"/>
    </row>
    <row r="1916" ht="12.75">
      <c r="H1916" s="12"/>
    </row>
    <row r="1917" ht="12.75">
      <c r="H1917" s="12"/>
    </row>
    <row r="1918" ht="12.75">
      <c r="H1918" s="12"/>
    </row>
    <row r="1919" ht="12.75">
      <c r="H1919" s="12"/>
    </row>
    <row r="1920" ht="12.75">
      <c r="H1920" s="12"/>
    </row>
    <row r="1921" ht="12.75">
      <c r="H1921" s="12"/>
    </row>
    <row r="1922" ht="12.75">
      <c r="H1922" s="12"/>
    </row>
    <row r="1923" ht="12.75">
      <c r="H1923" s="12"/>
    </row>
    <row r="1924" ht="12.75">
      <c r="H1924" s="12"/>
    </row>
    <row r="1925" ht="12.75">
      <c r="H1925" s="12"/>
    </row>
    <row r="1926" ht="12.75">
      <c r="H1926" s="12"/>
    </row>
    <row r="1927" ht="12.75">
      <c r="H1927" s="12"/>
    </row>
    <row r="1928" ht="12.75">
      <c r="H1928" s="12"/>
    </row>
    <row r="1929" ht="12.75">
      <c r="H1929" s="12"/>
    </row>
    <row r="1930" ht="12.75">
      <c r="H1930" s="12"/>
    </row>
    <row r="1931" ht="12.75">
      <c r="H1931" s="12"/>
    </row>
    <row r="1932" ht="12.75">
      <c r="H1932" s="12"/>
    </row>
    <row r="1933" ht="12.75">
      <c r="H1933" s="12"/>
    </row>
    <row r="1934" ht="12.75">
      <c r="H1934" s="12"/>
    </row>
    <row r="1935" ht="12.75">
      <c r="H1935" s="12"/>
    </row>
    <row r="1936" ht="12.75">
      <c r="H1936" s="12"/>
    </row>
    <row r="1937" ht="12.75">
      <c r="H1937" s="12"/>
    </row>
    <row r="1938" ht="12.75">
      <c r="H1938" s="12"/>
    </row>
    <row r="1939" ht="12.75">
      <c r="H1939" s="12"/>
    </row>
    <row r="1940" ht="12.75">
      <c r="H1940" s="12"/>
    </row>
    <row r="1941" ht="12.75">
      <c r="H1941" s="12"/>
    </row>
    <row r="1942" ht="12.75">
      <c r="H1942" s="12"/>
    </row>
    <row r="1943" ht="12.75">
      <c r="H1943" s="12"/>
    </row>
    <row r="1944" ht="12.75">
      <c r="H1944" s="12"/>
    </row>
    <row r="1945" ht="12.75">
      <c r="H1945" s="12"/>
    </row>
    <row r="1946" ht="12.75">
      <c r="H1946" s="12"/>
    </row>
    <row r="1947" ht="12.75">
      <c r="H1947" s="12"/>
    </row>
    <row r="1948" ht="12.75">
      <c r="H1948" s="12"/>
    </row>
    <row r="1949" ht="12.75">
      <c r="H1949" s="12"/>
    </row>
    <row r="1950" ht="12.75">
      <c r="H1950" s="12"/>
    </row>
    <row r="1951" ht="12.75">
      <c r="H1951" s="12"/>
    </row>
    <row r="1952" ht="12.75">
      <c r="H1952" s="12"/>
    </row>
    <row r="1953" ht="12.75">
      <c r="H1953" s="12"/>
    </row>
    <row r="1954" ht="12.75">
      <c r="H1954" s="12"/>
    </row>
    <row r="1955" ht="12.75">
      <c r="H1955" s="12"/>
    </row>
    <row r="1956" ht="12.75">
      <c r="H1956" s="12"/>
    </row>
    <row r="1957" ht="12.75">
      <c r="H1957" s="12"/>
    </row>
    <row r="1958" ht="12.75">
      <c r="H1958" s="12"/>
    </row>
    <row r="1959" ht="12.75">
      <c r="H1959" s="12"/>
    </row>
    <row r="1960" ht="12.75">
      <c r="H1960" s="12"/>
    </row>
    <row r="1961" ht="12.75">
      <c r="H1961" s="12"/>
    </row>
    <row r="1962" ht="12.75">
      <c r="H1962" s="12"/>
    </row>
    <row r="1963" ht="12.75">
      <c r="H1963" s="12"/>
    </row>
    <row r="1964" ht="12.75">
      <c r="H1964" s="12"/>
    </row>
    <row r="1965" ht="12.75">
      <c r="H1965" s="12"/>
    </row>
    <row r="1966" ht="12.75">
      <c r="H1966" s="12"/>
    </row>
    <row r="1967" ht="12.75">
      <c r="H1967" s="12"/>
    </row>
    <row r="1968" ht="12.75">
      <c r="H1968" s="12"/>
    </row>
    <row r="1969" ht="12.75">
      <c r="H1969" s="12"/>
    </row>
    <row r="1970" ht="12.75">
      <c r="H1970" s="12"/>
    </row>
    <row r="1971" ht="12.75">
      <c r="H1971" s="12"/>
    </row>
    <row r="1972" ht="12.75">
      <c r="H1972" s="12"/>
    </row>
    <row r="1973" ht="12.75">
      <c r="H1973" s="12"/>
    </row>
    <row r="1974" ht="12.75">
      <c r="H1974" s="12"/>
    </row>
    <row r="1975" ht="12.75">
      <c r="H1975" s="12"/>
    </row>
    <row r="1976" ht="12.75">
      <c r="H1976" s="12"/>
    </row>
    <row r="1977" ht="12.75">
      <c r="H1977" s="12"/>
    </row>
    <row r="1978" ht="12.75">
      <c r="H1978" s="12"/>
    </row>
    <row r="1979" ht="12.75">
      <c r="H1979" s="12"/>
    </row>
    <row r="1980" ht="12.75">
      <c r="H1980" s="12"/>
    </row>
    <row r="1981" ht="12.75">
      <c r="H1981" s="12"/>
    </row>
    <row r="1982" ht="12.75">
      <c r="H1982" s="12"/>
    </row>
    <row r="1983" ht="12.75">
      <c r="H1983" s="12"/>
    </row>
    <row r="1984" ht="12.75">
      <c r="H1984" s="12"/>
    </row>
    <row r="1985" ht="12.75">
      <c r="H1985" s="12"/>
    </row>
    <row r="1986" ht="12.75">
      <c r="H1986" s="12"/>
    </row>
    <row r="1987" ht="12.75">
      <c r="H1987" s="12"/>
    </row>
    <row r="1988" ht="12.75">
      <c r="H1988" s="12"/>
    </row>
    <row r="1989" ht="12.75">
      <c r="H1989" s="12"/>
    </row>
    <row r="1990" ht="12.75">
      <c r="H1990" s="12"/>
    </row>
    <row r="1991" ht="12.75">
      <c r="H1991" s="12"/>
    </row>
    <row r="1992" ht="12.75">
      <c r="H1992" s="12"/>
    </row>
    <row r="1993" ht="12.75">
      <c r="H1993" s="12"/>
    </row>
    <row r="1994" ht="12.75">
      <c r="H1994" s="12"/>
    </row>
    <row r="1995" ht="12.75">
      <c r="H1995" s="12"/>
    </row>
    <row r="1996" ht="12.75">
      <c r="H1996" s="12"/>
    </row>
    <row r="1997" ht="12.75">
      <c r="H1997" s="12"/>
    </row>
    <row r="1998" ht="12.75">
      <c r="H1998" s="12"/>
    </row>
    <row r="1999" ht="12.75">
      <c r="H1999" s="12"/>
    </row>
    <row r="2000" ht="12.75">
      <c r="H2000" s="12"/>
    </row>
    <row r="2001" ht="12.75">
      <c r="H2001" s="12"/>
    </row>
    <row r="2002" ht="12.75">
      <c r="H2002" s="12"/>
    </row>
    <row r="2003" ht="12.75">
      <c r="H2003" s="12"/>
    </row>
    <row r="2004" ht="12.75">
      <c r="H2004" s="12"/>
    </row>
    <row r="2005" ht="12.75">
      <c r="H2005" s="12"/>
    </row>
    <row r="2006" ht="12.75">
      <c r="H2006" s="12"/>
    </row>
    <row r="2007" ht="12.75">
      <c r="H2007" s="12"/>
    </row>
    <row r="2008" ht="12.75">
      <c r="H2008" s="12"/>
    </row>
    <row r="2009" ht="12.75">
      <c r="H2009" s="12"/>
    </row>
    <row r="2010" ht="12.75">
      <c r="H2010" s="12"/>
    </row>
    <row r="2011" ht="12.75">
      <c r="H2011" s="12"/>
    </row>
    <row r="2012" ht="12.75">
      <c r="H2012" s="12"/>
    </row>
    <row r="2013" ht="12.75">
      <c r="H2013" s="12"/>
    </row>
    <row r="2014" ht="12.75">
      <c r="H2014" s="12"/>
    </row>
    <row r="2015" ht="12.75">
      <c r="H2015" s="12"/>
    </row>
    <row r="2016" ht="12.75">
      <c r="H2016" s="12"/>
    </row>
    <row r="2017" ht="12.75">
      <c r="H2017" s="12"/>
    </row>
    <row r="2018" ht="12.75">
      <c r="H2018" s="12"/>
    </row>
    <row r="2019" ht="12.75">
      <c r="H2019" s="12"/>
    </row>
    <row r="2020" ht="12.75">
      <c r="H2020" s="12"/>
    </row>
    <row r="2021" ht="12.75">
      <c r="H2021" s="12"/>
    </row>
    <row r="2022" ht="12.75">
      <c r="H2022" s="12"/>
    </row>
    <row r="2023" ht="12.75">
      <c r="H2023" s="12"/>
    </row>
    <row r="2024" ht="12.75">
      <c r="H2024" s="12"/>
    </row>
    <row r="2025" ht="12.75">
      <c r="H2025" s="12"/>
    </row>
    <row r="2026" ht="12.75">
      <c r="H2026" s="12"/>
    </row>
    <row r="2027" ht="12.75">
      <c r="H2027" s="12"/>
    </row>
    <row r="2028" ht="12.75">
      <c r="H2028" s="12"/>
    </row>
    <row r="2029" ht="12.75">
      <c r="H2029" s="12"/>
    </row>
    <row r="2030" ht="12.75">
      <c r="H2030" s="12"/>
    </row>
    <row r="2031" ht="12.75">
      <c r="H2031" s="12"/>
    </row>
    <row r="2032" ht="12.75">
      <c r="H2032" s="12"/>
    </row>
    <row r="2033" ht="12.75">
      <c r="H2033" s="12"/>
    </row>
    <row r="2034" ht="12.75">
      <c r="H2034" s="12"/>
    </row>
    <row r="2035" ht="12.75">
      <c r="H2035" s="12"/>
    </row>
    <row r="2036" ht="12.75">
      <c r="H2036" s="12"/>
    </row>
    <row r="2037" ht="12.75">
      <c r="H2037" s="12"/>
    </row>
    <row r="2038" ht="12.75">
      <c r="H2038" s="12"/>
    </row>
    <row r="2039" ht="12.75">
      <c r="H2039" s="12"/>
    </row>
    <row r="2040" ht="12.75">
      <c r="H2040" s="12"/>
    </row>
    <row r="2041" ht="12.75">
      <c r="H2041" s="12"/>
    </row>
  </sheetData>
  <mergeCells count="3">
    <mergeCell ref="D1:E1"/>
    <mergeCell ref="A3:E3"/>
    <mergeCell ref="G3:I3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422" t="s">
        <v>57</v>
      </c>
      <c r="H1" s="422"/>
      <c r="I1" s="422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2009-11-11T16:39:28Z</cp:lastPrinted>
  <dcterms:created xsi:type="dcterms:W3CDTF">2002-10-29T13:03:50Z</dcterms:created>
  <dcterms:modified xsi:type="dcterms:W3CDTF">2009-11-25T07:51:14Z</dcterms:modified>
  <cp:category/>
  <cp:version/>
  <cp:contentType/>
  <cp:contentStatus/>
</cp:coreProperties>
</file>