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tabRatio="603" activeTab="1"/>
  </bookViews>
  <sheets>
    <sheet name="Prognozowane kwoty długu na (2)" sheetId="1" r:id="rId1"/>
    <sheet name="Planowane spłaty (2)" sheetId="2" r:id="rId2"/>
  </sheets>
  <definedNames/>
  <calcPr fullCalcOnLoad="1"/>
</workbook>
</file>

<file path=xl/sharedStrings.xml><?xml version="1.0" encoding="utf-8"?>
<sst xmlns="http://schemas.openxmlformats.org/spreadsheetml/2006/main" count="47" uniqueCount="41">
  <si>
    <t>Lp.</t>
  </si>
  <si>
    <t>Tytuł dłużny</t>
  </si>
  <si>
    <t>na dzień</t>
  </si>
  <si>
    <t>Prognozowane kwoty długu wg stanu na koniec roku</t>
  </si>
  <si>
    <t>1.</t>
  </si>
  <si>
    <t>Wyemitowane papiery wartościowe</t>
  </si>
  <si>
    <t>2.</t>
  </si>
  <si>
    <t>3.</t>
  </si>
  <si>
    <t>4.</t>
  </si>
  <si>
    <t>Przyjęte depozyty</t>
  </si>
  <si>
    <t>5.</t>
  </si>
  <si>
    <t>Prognozowane dochody budżetowe</t>
  </si>
  <si>
    <t>Ogółem kwota zadłużenia</t>
  </si>
  <si>
    <t>Tytuł spłaty</t>
  </si>
  <si>
    <t>Planowane spłaty zobowiązań na lata</t>
  </si>
  <si>
    <t>Spłata rat kredytów</t>
  </si>
  <si>
    <t>Spłata rat pożyczki:</t>
  </si>
  <si>
    <t>Potencjalne kwoty spłat z tytułu:</t>
  </si>
  <si>
    <t>a) udzielonych poręczeń</t>
  </si>
  <si>
    <t>Kredyty: RAZEM</t>
  </si>
  <si>
    <t>RAZEM do spłaty</t>
  </si>
  <si>
    <t>Pożyczki: RAZEM</t>
  </si>
  <si>
    <t>Kwota</t>
  </si>
  <si>
    <t>długu</t>
  </si>
  <si>
    <t xml:space="preserve">Łączna kwota długu na koniec roku </t>
  </si>
  <si>
    <t>budżetowego</t>
  </si>
  <si>
    <t>6.</t>
  </si>
  <si>
    <t>Wymagalne zobowiązania</t>
  </si>
  <si>
    <t>* ustaw,</t>
  </si>
  <si>
    <t xml:space="preserve">* udzielonych poręczen i gwarancji, innych tytułów </t>
  </si>
  <si>
    <t>* dostaw towarów i usług</t>
  </si>
  <si>
    <t>* składek na ubezpieczenia społeczne i fundusz pracy</t>
  </si>
  <si>
    <t>B/ pozostałych jednostek budżetowych (zakładów budż.,Gosp Pomoc., Funduszy)</t>
  </si>
  <si>
    <t xml:space="preserve">A/ jednostek budżetowych </t>
  </si>
  <si>
    <t>PRZYCHODY - z tyt. zaciągniętych pożyczek i kredytów - OGÓŁEM</t>
  </si>
  <si>
    <t>* orzeczeń sądu,</t>
  </si>
  <si>
    <t>PROGNOZOWANE KWOTY DŁUGU NA 2006 ROK I LATA NASTĘPNE</t>
  </si>
  <si>
    <t>31.12.2005</t>
  </si>
  <si>
    <t>Przychody z zaciągniętych kredytów - kredyt na pokrycie deficytu</t>
  </si>
  <si>
    <t>Planowane spłaty zobowiązań na 2006 rok i lata następne</t>
  </si>
  <si>
    <t>Spłaty wymagalnych zobowiązań za 2005 rok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</si>
</sst>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3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0" fontId="1" fillId="0" borderId="0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8" xfId="0" applyFont="1" applyBorder="1" applyAlignment="1">
      <alignment/>
    </xf>
    <xf numFmtId="0" fontId="0" fillId="0" borderId="9" xfId="0" applyBorder="1" applyAlignment="1">
      <alignment/>
    </xf>
    <xf numFmtId="0" fontId="1" fillId="0" borderId="10" xfId="0" applyFont="1" applyBorder="1" applyAlignment="1">
      <alignment horizontal="center"/>
    </xf>
    <xf numFmtId="3" fontId="1" fillId="0" borderId="1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3" xfId="0" applyFont="1" applyBorder="1" applyAlignment="1">
      <alignment/>
    </xf>
    <xf numFmtId="0" fontId="3" fillId="0" borderId="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3" fontId="3" fillId="0" borderId="3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2" fillId="0" borderId="3" xfId="0" applyFont="1" applyBorder="1" applyAlignment="1">
      <alignment/>
    </xf>
    <xf numFmtId="3" fontId="2" fillId="0" borderId="3" xfId="0" applyNumberFormat="1" applyFont="1" applyBorder="1" applyAlignment="1">
      <alignment/>
    </xf>
    <xf numFmtId="3" fontId="3" fillId="0" borderId="4" xfId="0" applyNumberFormat="1" applyFont="1" applyBorder="1" applyAlignment="1">
      <alignment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3" fontId="3" fillId="0" borderId="2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6" xfId="0" applyFont="1" applyBorder="1" applyAlignment="1">
      <alignment/>
    </xf>
    <xf numFmtId="0" fontId="3" fillId="0" borderId="12" xfId="0" applyFont="1" applyBorder="1" applyAlignment="1">
      <alignment/>
    </xf>
    <xf numFmtId="0" fontId="2" fillId="0" borderId="5" xfId="0" applyFont="1" applyBorder="1" applyAlignment="1">
      <alignment/>
    </xf>
    <xf numFmtId="3" fontId="3" fillId="0" borderId="7" xfId="0" applyNumberFormat="1" applyFont="1" applyBorder="1" applyAlignment="1">
      <alignment/>
    </xf>
    <xf numFmtId="0" fontId="2" fillId="0" borderId="1" xfId="0" applyFont="1" applyBorder="1" applyAlignment="1">
      <alignment wrapText="1"/>
    </xf>
    <xf numFmtId="0" fontId="2" fillId="0" borderId="13" xfId="0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3" fontId="0" fillId="0" borderId="3" xfId="0" applyNumberFormat="1" applyBorder="1" applyAlignment="1">
      <alignment/>
    </xf>
    <xf numFmtId="0" fontId="0" fillId="0" borderId="3" xfId="0" applyBorder="1" applyAlignment="1">
      <alignment wrapText="1"/>
    </xf>
    <xf numFmtId="0" fontId="3" fillId="0" borderId="4" xfId="0" applyFont="1" applyBorder="1" applyAlignment="1">
      <alignment wrapText="1"/>
    </xf>
    <xf numFmtId="0" fontId="2" fillId="0" borderId="4" xfId="0" applyFont="1" applyBorder="1" applyAlignment="1">
      <alignment/>
    </xf>
    <xf numFmtId="0" fontId="2" fillId="0" borderId="4" xfId="0" applyFont="1" applyBorder="1" applyAlignment="1">
      <alignment wrapText="1"/>
    </xf>
    <xf numFmtId="3" fontId="2" fillId="0" borderId="4" xfId="0" applyNumberFormat="1" applyFont="1" applyBorder="1" applyAlignment="1">
      <alignment/>
    </xf>
    <xf numFmtId="0" fontId="2" fillId="0" borderId="4" xfId="0" applyFont="1" applyBorder="1" applyAlignment="1">
      <alignment vertical="top"/>
    </xf>
    <xf numFmtId="3" fontId="3" fillId="0" borderId="8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7"/>
  <sheetViews>
    <sheetView workbookViewId="0" topLeftCell="A1">
      <selection activeCell="L27" sqref="A1:L27"/>
    </sheetView>
  </sheetViews>
  <sheetFormatPr defaultColWidth="9.00390625" defaultRowHeight="12.75"/>
  <cols>
    <col min="1" max="1" width="3.375" style="23" customWidth="1"/>
    <col min="2" max="2" width="30.00390625" style="23" customWidth="1"/>
    <col min="3" max="3" width="8.75390625" style="23" customWidth="1"/>
    <col min="4" max="6" width="8.375" style="23" customWidth="1"/>
    <col min="7" max="7" width="8.75390625" style="23" customWidth="1"/>
    <col min="8" max="8" width="8.625" style="23" customWidth="1"/>
    <col min="9" max="9" width="8.375" style="23" customWidth="1"/>
    <col min="10" max="10" width="8.625" style="23" customWidth="1"/>
    <col min="11" max="11" width="8.875" style="23" customWidth="1"/>
    <col min="12" max="12" width="8.375" style="23" customWidth="1"/>
    <col min="13" max="16384" width="9.125" style="23" customWidth="1"/>
  </cols>
  <sheetData>
    <row r="1" spans="7:9" ht="11.25">
      <c r="G1" s="57"/>
      <c r="H1" s="57"/>
      <c r="I1" s="57"/>
    </row>
    <row r="2" spans="1:12" ht="12.75">
      <c r="A2" s="67" t="s">
        <v>36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4" spans="1:12" ht="11.25">
      <c r="A4" s="71" t="s">
        <v>0</v>
      </c>
      <c r="B4" s="68" t="s">
        <v>1</v>
      </c>
      <c r="C4" s="25" t="s">
        <v>22</v>
      </c>
      <c r="D4" s="58" t="s">
        <v>3</v>
      </c>
      <c r="E4" s="59"/>
      <c r="F4" s="59"/>
      <c r="G4" s="59"/>
      <c r="H4" s="59"/>
      <c r="I4" s="59"/>
      <c r="J4" s="59"/>
      <c r="K4" s="59"/>
      <c r="L4" s="60"/>
    </row>
    <row r="5" spans="1:12" ht="11.25">
      <c r="A5" s="72"/>
      <c r="B5" s="69"/>
      <c r="C5" s="26" t="s">
        <v>23</v>
      </c>
      <c r="D5" s="61"/>
      <c r="E5" s="62"/>
      <c r="F5" s="62"/>
      <c r="G5" s="62"/>
      <c r="H5" s="62"/>
      <c r="I5" s="62"/>
      <c r="J5" s="62"/>
      <c r="K5" s="62"/>
      <c r="L5" s="63"/>
    </row>
    <row r="6" spans="1:12" ht="11.25">
      <c r="A6" s="72"/>
      <c r="B6" s="69"/>
      <c r="C6" s="26" t="s">
        <v>2</v>
      </c>
      <c r="D6" s="64"/>
      <c r="E6" s="65"/>
      <c r="F6" s="65"/>
      <c r="G6" s="65"/>
      <c r="H6" s="65"/>
      <c r="I6" s="65"/>
      <c r="J6" s="65"/>
      <c r="K6" s="65"/>
      <c r="L6" s="66"/>
    </row>
    <row r="7" spans="1:12" ht="11.25">
      <c r="A7" s="73"/>
      <c r="B7" s="70"/>
      <c r="C7" s="28" t="s">
        <v>37</v>
      </c>
      <c r="D7" s="28">
        <v>2006</v>
      </c>
      <c r="E7" s="28">
        <v>2007</v>
      </c>
      <c r="F7" s="28">
        <v>2008</v>
      </c>
      <c r="G7" s="28">
        <v>2009</v>
      </c>
      <c r="H7" s="28">
        <v>2010</v>
      </c>
      <c r="I7" s="28">
        <v>2011</v>
      </c>
      <c r="J7" s="29">
        <v>2012</v>
      </c>
      <c r="K7" s="29">
        <v>2013</v>
      </c>
      <c r="L7" s="29">
        <v>2014</v>
      </c>
    </row>
    <row r="8" spans="1:12" ht="11.25">
      <c r="A8" s="47">
        <v>1</v>
      </c>
      <c r="B8" s="47">
        <v>2</v>
      </c>
      <c r="C8" s="47">
        <v>3</v>
      </c>
      <c r="D8" s="47">
        <v>4</v>
      </c>
      <c r="E8" s="47">
        <v>5</v>
      </c>
      <c r="F8" s="47">
        <v>6</v>
      </c>
      <c r="G8" s="47">
        <v>7</v>
      </c>
      <c r="H8" s="47">
        <v>8</v>
      </c>
      <c r="I8" s="47">
        <v>9</v>
      </c>
      <c r="J8" s="47">
        <v>10</v>
      </c>
      <c r="K8" s="47">
        <v>11</v>
      </c>
      <c r="L8" s="47">
        <v>12</v>
      </c>
    </row>
    <row r="9" spans="1:12" ht="11.25">
      <c r="A9" s="31" t="s">
        <v>4</v>
      </c>
      <c r="B9" s="31" t="s">
        <v>5</v>
      </c>
      <c r="C9" s="31">
        <v>0</v>
      </c>
      <c r="D9" s="31">
        <v>0</v>
      </c>
      <c r="E9" s="31">
        <v>0</v>
      </c>
      <c r="F9" s="31">
        <v>0</v>
      </c>
      <c r="G9" s="31">
        <v>0</v>
      </c>
      <c r="H9" s="31">
        <v>0</v>
      </c>
      <c r="I9" s="31">
        <v>0</v>
      </c>
      <c r="J9" s="31">
        <v>0</v>
      </c>
      <c r="K9" s="31">
        <v>0</v>
      </c>
      <c r="L9" s="31">
        <v>0</v>
      </c>
    </row>
    <row r="10" spans="1:12" ht="11.25">
      <c r="A10" s="24" t="s">
        <v>6</v>
      </c>
      <c r="B10" s="24" t="s">
        <v>19</v>
      </c>
      <c r="C10" s="30">
        <v>66418</v>
      </c>
      <c r="D10" s="30">
        <f>66418-27468+2412888</f>
        <v>2451838</v>
      </c>
      <c r="E10" s="55">
        <f>301611*7+11482</f>
        <v>2122759</v>
      </c>
      <c r="F10" s="30">
        <f>301611*6</f>
        <v>1809666</v>
      </c>
      <c r="G10" s="30">
        <f>301611*5</f>
        <v>1508055</v>
      </c>
      <c r="H10" s="30">
        <f>301611*4</f>
        <v>1206444</v>
      </c>
      <c r="I10" s="30">
        <f>301611*3</f>
        <v>904833</v>
      </c>
      <c r="J10" s="30">
        <f>301611*2</f>
        <v>603222</v>
      </c>
      <c r="K10" s="30">
        <v>301611</v>
      </c>
      <c r="L10" s="24">
        <v>0</v>
      </c>
    </row>
    <row r="11" spans="1:12" s="45" customFormat="1" ht="11.25">
      <c r="A11" s="31" t="s">
        <v>7</v>
      </c>
      <c r="B11" s="31" t="s">
        <v>21</v>
      </c>
      <c r="C11" s="34">
        <v>1774460</v>
      </c>
      <c r="D11" s="34">
        <v>1314845</v>
      </c>
      <c r="E11" s="34">
        <v>974364</v>
      </c>
      <c r="F11" s="34">
        <v>810000</v>
      </c>
      <c r="G11" s="34">
        <f>F11-162000</f>
        <v>648000</v>
      </c>
      <c r="H11" s="34">
        <f>G11-162000</f>
        <v>486000</v>
      </c>
      <c r="I11" s="34">
        <f>H11-162000</f>
        <v>324000</v>
      </c>
      <c r="J11" s="34">
        <f>I11-162000</f>
        <v>162000</v>
      </c>
      <c r="K11" s="34">
        <f>J11-162000</f>
        <v>0</v>
      </c>
      <c r="L11" s="34">
        <v>0</v>
      </c>
    </row>
    <row r="12" spans="1:12" ht="11.25">
      <c r="A12" s="27" t="s">
        <v>8</v>
      </c>
      <c r="B12" s="27" t="s">
        <v>9</v>
      </c>
      <c r="C12" s="37">
        <v>0</v>
      </c>
      <c r="D12" s="37">
        <v>0</v>
      </c>
      <c r="E12" s="3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</row>
    <row r="13" spans="1:12" ht="11.25">
      <c r="A13" s="31" t="s">
        <v>10</v>
      </c>
      <c r="B13" s="31" t="s">
        <v>11</v>
      </c>
      <c r="C13" s="34">
        <v>18609384</v>
      </c>
      <c r="D13" s="34">
        <v>17803382</v>
      </c>
      <c r="E13" s="34">
        <v>18230761</v>
      </c>
      <c r="F13" s="34">
        <v>18504223</v>
      </c>
      <c r="G13" s="34">
        <v>18781786</v>
      </c>
      <c r="H13" s="34">
        <v>19063513</v>
      </c>
      <c r="I13" s="34">
        <v>19349465</v>
      </c>
      <c r="J13" s="34">
        <v>19639707</v>
      </c>
      <c r="K13" s="34">
        <v>19934303</v>
      </c>
      <c r="L13" s="34">
        <v>20233317</v>
      </c>
    </row>
    <row r="14" spans="1:12" ht="11.25">
      <c r="A14" s="24" t="s">
        <v>26</v>
      </c>
      <c r="B14" s="24" t="s">
        <v>27</v>
      </c>
      <c r="C14" s="30">
        <f>SUM(C15:C21)</f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</row>
    <row r="15" spans="1:12" ht="11.25">
      <c r="A15" s="35"/>
      <c r="B15" s="35" t="s">
        <v>33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</row>
    <row r="16" spans="1:12" ht="33.75">
      <c r="A16" s="35"/>
      <c r="B16" s="44" t="s">
        <v>32</v>
      </c>
      <c r="C16" s="36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</row>
    <row r="17" spans="1:12" ht="11.25">
      <c r="A17" s="35"/>
      <c r="B17" s="35" t="s">
        <v>28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</row>
    <row r="18" spans="1:12" ht="11.25">
      <c r="A18" s="35"/>
      <c r="B18" s="35" t="s">
        <v>35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</row>
    <row r="19" spans="1:12" ht="22.5">
      <c r="A19" s="35"/>
      <c r="B19" s="44" t="s">
        <v>29</v>
      </c>
      <c r="C19" s="35">
        <v>0</v>
      </c>
      <c r="D19" s="35">
        <v>0</v>
      </c>
      <c r="E19" s="35">
        <v>0</v>
      </c>
      <c r="F19" s="35">
        <v>0</v>
      </c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</row>
    <row r="20" spans="1:12" ht="11.25">
      <c r="A20" s="35"/>
      <c r="B20" s="35" t="s">
        <v>30</v>
      </c>
      <c r="C20" s="36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</row>
    <row r="21" spans="1:12" ht="22.5">
      <c r="A21" s="35"/>
      <c r="B21" s="44" t="s">
        <v>31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</row>
    <row r="22" spans="1:12" ht="11.25">
      <c r="A22" s="31"/>
      <c r="B22" s="31" t="s">
        <v>12</v>
      </c>
      <c r="C22" s="34">
        <f>SUM(C9:C12,C14)</f>
        <v>1840878</v>
      </c>
      <c r="D22" s="34">
        <f aca="true" t="shared" si="0" ref="D22:L22">SUM(D9:D12)</f>
        <v>3766683</v>
      </c>
      <c r="E22" s="34">
        <f t="shared" si="0"/>
        <v>3097123</v>
      </c>
      <c r="F22" s="34">
        <f t="shared" si="0"/>
        <v>2619666</v>
      </c>
      <c r="G22" s="34">
        <f t="shared" si="0"/>
        <v>2156055</v>
      </c>
      <c r="H22" s="34">
        <f t="shared" si="0"/>
        <v>1692444</v>
      </c>
      <c r="I22" s="34">
        <f t="shared" si="0"/>
        <v>1228833</v>
      </c>
      <c r="J22" s="34">
        <f t="shared" si="0"/>
        <v>765222</v>
      </c>
      <c r="K22" s="34">
        <f t="shared" si="0"/>
        <v>301611</v>
      </c>
      <c r="L22" s="31">
        <f t="shared" si="0"/>
        <v>0</v>
      </c>
    </row>
    <row r="23" spans="1:9" ht="11.25">
      <c r="A23" s="38"/>
      <c r="B23" s="38"/>
      <c r="C23" s="38"/>
      <c r="D23" s="38"/>
      <c r="E23" s="38"/>
      <c r="F23" s="38"/>
      <c r="G23" s="38"/>
      <c r="H23" s="38"/>
      <c r="I23" s="38"/>
    </row>
    <row r="24" spans="1:12" ht="22.5">
      <c r="A24" s="31"/>
      <c r="B24" s="50" t="s">
        <v>34</v>
      </c>
      <c r="C24" s="34">
        <f>SUM(C25:C25)</f>
        <v>0</v>
      </c>
      <c r="D24" s="34">
        <f>SUM(D25:D25)</f>
        <v>2412888</v>
      </c>
      <c r="E24" s="34">
        <f>E25</f>
        <v>0</v>
      </c>
      <c r="F24" s="31">
        <v>0</v>
      </c>
      <c r="G24" s="34">
        <v>0</v>
      </c>
      <c r="H24" s="34">
        <v>0</v>
      </c>
      <c r="I24" s="31">
        <v>0</v>
      </c>
      <c r="J24" s="31">
        <v>0</v>
      </c>
      <c r="K24" s="31">
        <v>0</v>
      </c>
      <c r="L24" s="31">
        <v>0</v>
      </c>
    </row>
    <row r="25" spans="1:12" ht="22.5">
      <c r="A25" s="54" t="s">
        <v>4</v>
      </c>
      <c r="B25" s="52" t="s">
        <v>38</v>
      </c>
      <c r="C25" s="51">
        <v>0</v>
      </c>
      <c r="D25" s="53">
        <v>2412888</v>
      </c>
      <c r="E25" s="53">
        <v>0</v>
      </c>
      <c r="F25" s="51">
        <v>0</v>
      </c>
      <c r="G25" s="51">
        <v>0</v>
      </c>
      <c r="H25" s="51">
        <v>0</v>
      </c>
      <c r="I25" s="51">
        <v>0</v>
      </c>
      <c r="J25" s="51">
        <v>0</v>
      </c>
      <c r="K25" s="51">
        <v>0</v>
      </c>
      <c r="L25" s="51">
        <v>0</v>
      </c>
    </row>
    <row r="26" spans="1:12" ht="11.25">
      <c r="A26" s="40"/>
      <c r="B26" s="24" t="s">
        <v>24</v>
      </c>
      <c r="C26" s="42"/>
      <c r="D26" s="33"/>
      <c r="E26" s="32"/>
      <c r="F26" s="32"/>
      <c r="G26" s="32"/>
      <c r="H26" s="32"/>
      <c r="I26" s="32"/>
      <c r="J26" s="24"/>
      <c r="K26" s="24"/>
      <c r="L26" s="24"/>
    </row>
    <row r="27" spans="1:27" ht="11.25">
      <c r="A27" s="41"/>
      <c r="B27" s="27" t="s">
        <v>25</v>
      </c>
      <c r="C27" s="43">
        <f>SUM(C22,C24)</f>
        <v>1840878</v>
      </c>
      <c r="D27" s="37">
        <f aca="true" t="shared" si="1" ref="D27:I27">SUM(D22)</f>
        <v>3766683</v>
      </c>
      <c r="E27" s="37">
        <f t="shared" si="1"/>
        <v>3097123</v>
      </c>
      <c r="F27" s="37">
        <f t="shared" si="1"/>
        <v>2619666</v>
      </c>
      <c r="G27" s="37">
        <f t="shared" si="1"/>
        <v>2156055</v>
      </c>
      <c r="H27" s="37">
        <f t="shared" si="1"/>
        <v>1692444</v>
      </c>
      <c r="I27" s="37">
        <f t="shared" si="1"/>
        <v>1228833</v>
      </c>
      <c r="J27" s="37">
        <f>SUM(J22)</f>
        <v>765222</v>
      </c>
      <c r="K27" s="37">
        <f>SUM(K22)</f>
        <v>301611</v>
      </c>
      <c r="L27" s="27">
        <f>SUM(L22)</f>
        <v>0</v>
      </c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</row>
  </sheetData>
  <mergeCells count="5">
    <mergeCell ref="G1:I1"/>
    <mergeCell ref="D4:L6"/>
    <mergeCell ref="A2:L2"/>
    <mergeCell ref="B4:B7"/>
    <mergeCell ref="A4:A7"/>
  </mergeCells>
  <printOptions/>
  <pageMargins left="1.3779527559055118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K26"/>
  <sheetViews>
    <sheetView tabSelected="1" workbookViewId="0" topLeftCell="A1">
      <selection activeCell="K21" sqref="A1:K21"/>
    </sheetView>
  </sheetViews>
  <sheetFormatPr defaultColWidth="9.00390625" defaultRowHeight="12.75"/>
  <cols>
    <col min="1" max="1" width="3.625" style="0" customWidth="1"/>
    <col min="2" max="2" width="33.375" style="0" customWidth="1"/>
    <col min="3" max="3" width="8.125" style="0" customWidth="1"/>
    <col min="4" max="4" width="8.25390625" style="0" customWidth="1"/>
    <col min="5" max="5" width="8.625" style="0" customWidth="1"/>
    <col min="6" max="6" width="9.00390625" style="0" customWidth="1"/>
    <col min="7" max="7" width="8.75390625" style="0" customWidth="1"/>
    <col min="8" max="8" width="8.125" style="0" customWidth="1"/>
    <col min="9" max="9" width="8.625" style="0" customWidth="1"/>
    <col min="10" max="11" width="8.125" style="0" customWidth="1"/>
  </cols>
  <sheetData>
    <row r="3" spans="1:11" ht="12.75">
      <c r="A3" s="67" t="s">
        <v>39</v>
      </c>
      <c r="B3" s="67"/>
      <c r="C3" s="67"/>
      <c r="D3" s="67"/>
      <c r="E3" s="67"/>
      <c r="F3" s="67"/>
      <c r="G3" s="67"/>
      <c r="H3" s="67"/>
      <c r="I3" s="67"/>
      <c r="J3" s="67"/>
      <c r="K3" s="67"/>
    </row>
    <row r="4" spans="1:11" ht="12.75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</row>
    <row r="5" spans="1:11" ht="12.75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</row>
    <row r="7" spans="1:11" ht="12.75">
      <c r="A7" s="15"/>
      <c r="B7" s="13"/>
      <c r="C7" s="74" t="s">
        <v>14</v>
      </c>
      <c r="D7" s="75"/>
      <c r="E7" s="75"/>
      <c r="F7" s="75"/>
      <c r="G7" s="75"/>
      <c r="H7" s="75"/>
      <c r="I7" s="75"/>
      <c r="J7" s="75"/>
      <c r="K7" s="76"/>
    </row>
    <row r="8" spans="1:11" ht="12.75">
      <c r="A8" s="5" t="s">
        <v>0</v>
      </c>
      <c r="B8" s="19" t="s">
        <v>13</v>
      </c>
      <c r="C8" s="77"/>
      <c r="D8" s="78"/>
      <c r="E8" s="78"/>
      <c r="F8" s="78"/>
      <c r="G8" s="78"/>
      <c r="H8" s="78"/>
      <c r="I8" s="78"/>
      <c r="J8" s="78"/>
      <c r="K8" s="79"/>
    </row>
    <row r="9" spans="1:11" ht="12.75">
      <c r="A9" s="2"/>
      <c r="B9" s="16"/>
      <c r="C9" s="7">
        <v>2006</v>
      </c>
      <c r="D9" s="7">
        <v>2007</v>
      </c>
      <c r="E9" s="7">
        <v>2008</v>
      </c>
      <c r="F9" s="7">
        <v>2009</v>
      </c>
      <c r="G9" s="8">
        <v>2010</v>
      </c>
      <c r="H9" s="22">
        <v>2011</v>
      </c>
      <c r="I9" s="8">
        <v>2012</v>
      </c>
      <c r="J9" s="8">
        <v>2013</v>
      </c>
      <c r="K9" s="8">
        <v>2014</v>
      </c>
    </row>
    <row r="10" spans="1:11" ht="12.75">
      <c r="A10" s="3" t="s">
        <v>4</v>
      </c>
      <c r="B10" s="3" t="s">
        <v>15</v>
      </c>
      <c r="C10" s="48">
        <v>27468</v>
      </c>
      <c r="D10" s="48">
        <f>27468+301611</f>
        <v>329079</v>
      </c>
      <c r="E10" s="56">
        <f>11482+301611</f>
        <v>313093</v>
      </c>
      <c r="F10" s="56">
        <v>301611</v>
      </c>
      <c r="G10" s="56">
        <v>301611</v>
      </c>
      <c r="H10" s="56">
        <v>301611</v>
      </c>
      <c r="I10" s="56">
        <v>301611</v>
      </c>
      <c r="J10" s="48">
        <v>301611</v>
      </c>
      <c r="K10" s="48">
        <v>301611</v>
      </c>
    </row>
    <row r="11" spans="1:11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12.75">
      <c r="A12" s="3" t="s">
        <v>6</v>
      </c>
      <c r="B12" s="3" t="s">
        <v>16</v>
      </c>
      <c r="C12" s="48">
        <v>459615</v>
      </c>
      <c r="D12" s="48">
        <v>340481</v>
      </c>
      <c r="E12" s="48">
        <v>164364</v>
      </c>
      <c r="F12" s="48">
        <v>162000</v>
      </c>
      <c r="G12" s="48">
        <v>162000</v>
      </c>
      <c r="H12" s="48">
        <v>162000</v>
      </c>
      <c r="I12" s="10">
        <v>162000</v>
      </c>
      <c r="J12" s="10">
        <v>162000</v>
      </c>
      <c r="K12" s="10">
        <v>0</v>
      </c>
    </row>
    <row r="13" spans="1:11" ht="12.75">
      <c r="A13" s="2"/>
      <c r="B13" s="2"/>
      <c r="C13" s="2"/>
      <c r="D13" s="2"/>
      <c r="E13" s="2"/>
      <c r="F13" s="2"/>
      <c r="G13" s="2"/>
      <c r="H13" s="2"/>
      <c r="I13" s="1"/>
      <c r="J13" s="1"/>
      <c r="K13" s="1"/>
    </row>
    <row r="14" spans="1:11" ht="12.75">
      <c r="A14" s="3" t="s">
        <v>7</v>
      </c>
      <c r="B14" s="3" t="s">
        <v>17</v>
      </c>
      <c r="C14" s="3"/>
      <c r="D14" s="3"/>
      <c r="E14" s="3"/>
      <c r="F14" s="3"/>
      <c r="G14" s="3"/>
      <c r="H14" s="12"/>
      <c r="I14" s="3"/>
      <c r="J14" s="3"/>
      <c r="K14" s="3"/>
    </row>
    <row r="15" spans="1:11" ht="12.75">
      <c r="A15" s="1"/>
      <c r="B15" s="1" t="s">
        <v>18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8">
        <v>0</v>
      </c>
      <c r="I15" s="1">
        <v>0</v>
      </c>
      <c r="J15" s="1">
        <v>0</v>
      </c>
      <c r="K15" s="1">
        <v>0</v>
      </c>
    </row>
    <row r="16" spans="1:11" ht="12.75">
      <c r="A16" s="1"/>
      <c r="B16" s="1"/>
      <c r="C16" s="1"/>
      <c r="D16" s="1"/>
      <c r="E16" s="1"/>
      <c r="F16" s="1"/>
      <c r="G16" s="1"/>
      <c r="H16" s="18"/>
      <c r="I16" s="1"/>
      <c r="J16" s="1"/>
      <c r="K16" s="1"/>
    </row>
    <row r="17" spans="1:11" ht="25.5">
      <c r="A17" s="3" t="s">
        <v>8</v>
      </c>
      <c r="B17" s="49" t="s">
        <v>40</v>
      </c>
      <c r="C17" s="48">
        <v>0</v>
      </c>
      <c r="D17" s="3">
        <v>0</v>
      </c>
      <c r="E17" s="3">
        <v>0</v>
      </c>
      <c r="F17" s="3">
        <v>0</v>
      </c>
      <c r="G17" s="3">
        <v>0</v>
      </c>
      <c r="H17" s="12">
        <v>0</v>
      </c>
      <c r="I17" s="3">
        <v>0</v>
      </c>
      <c r="J17" s="3">
        <v>0</v>
      </c>
      <c r="K17" s="3">
        <v>0</v>
      </c>
    </row>
    <row r="18" spans="1:11" ht="12.75">
      <c r="A18" s="2"/>
      <c r="B18" s="2"/>
      <c r="C18" s="2"/>
      <c r="D18" s="2"/>
      <c r="E18" s="2"/>
      <c r="F18" s="2"/>
      <c r="G18" s="2"/>
      <c r="H18" s="14"/>
      <c r="I18" s="2"/>
      <c r="J18" s="2"/>
      <c r="K18" s="2"/>
    </row>
    <row r="19" spans="1:11" ht="12.75">
      <c r="A19" s="4"/>
      <c r="B19" s="17"/>
      <c r="C19" s="4"/>
      <c r="D19" s="4"/>
      <c r="E19" s="4"/>
      <c r="F19" s="4"/>
      <c r="G19" s="4"/>
      <c r="H19" s="4"/>
      <c r="I19" s="3"/>
      <c r="J19" s="3"/>
      <c r="K19" s="3"/>
    </row>
    <row r="20" spans="1:11" ht="12.75">
      <c r="A20" s="5"/>
      <c r="B20" s="11" t="s">
        <v>20</v>
      </c>
      <c r="C20" s="20">
        <f>SUM(C10:C17)</f>
        <v>487083</v>
      </c>
      <c r="D20" s="20">
        <f aca="true" t="shared" si="0" ref="D20:K20">SUM(D10:D15)</f>
        <v>669560</v>
      </c>
      <c r="E20" s="20">
        <f t="shared" si="0"/>
        <v>477457</v>
      </c>
      <c r="F20" s="20">
        <f t="shared" si="0"/>
        <v>463611</v>
      </c>
      <c r="G20" s="20">
        <f t="shared" si="0"/>
        <v>463611</v>
      </c>
      <c r="H20" s="20">
        <f t="shared" si="0"/>
        <v>463611</v>
      </c>
      <c r="I20" s="20">
        <f t="shared" si="0"/>
        <v>463611</v>
      </c>
      <c r="J20" s="20">
        <f t="shared" si="0"/>
        <v>463611</v>
      </c>
      <c r="K20" s="20">
        <f t="shared" si="0"/>
        <v>301611</v>
      </c>
    </row>
    <row r="21" spans="1:11" ht="12.75">
      <c r="A21" s="6"/>
      <c r="B21" s="21"/>
      <c r="C21" s="6"/>
      <c r="D21" s="6"/>
      <c r="E21" s="6"/>
      <c r="F21" s="6"/>
      <c r="G21" s="6"/>
      <c r="H21" s="6"/>
      <c r="I21" s="2"/>
      <c r="J21" s="2"/>
      <c r="K21" s="2"/>
    </row>
    <row r="23" ht="12.75">
      <c r="I23" s="9"/>
    </row>
    <row r="26" ht="12.75">
      <c r="C26" s="9"/>
    </row>
  </sheetData>
  <mergeCells count="2">
    <mergeCell ref="C7:K8"/>
    <mergeCell ref="A3:K3"/>
  </mergeCells>
  <printOptions/>
  <pageMargins left="1.3779527559055118" right="0.984251968503937" top="0.984251968503937" bottom="0.984251968503937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Lidia Mikołajek</cp:lastModifiedBy>
  <cp:lastPrinted>2005-12-27T08:57:17Z</cp:lastPrinted>
  <dcterms:created xsi:type="dcterms:W3CDTF">1997-02-26T13:46:56Z</dcterms:created>
  <dcterms:modified xsi:type="dcterms:W3CDTF">2005-12-27T08:58:21Z</dcterms:modified>
  <cp:category/>
  <cp:version/>
  <cp:contentType/>
  <cp:contentStatus/>
</cp:coreProperties>
</file>