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'Arkusz1'!$A$1:$H$168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<sst xmlns="http://schemas.openxmlformats.org/spreadsheetml/2006/main" count="194" uniqueCount="142">
  <si>
    <t>Lp.</t>
  </si>
  <si>
    <t xml:space="preserve">Dział </t>
  </si>
  <si>
    <t>Par.</t>
  </si>
  <si>
    <t>Nazwa</t>
  </si>
  <si>
    <t>Pozostała działalność</t>
  </si>
  <si>
    <t>Wpływy z usług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</si>
  <si>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</si>
  <si>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</si>
  <si>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</si>
  <si>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</si>
  <si>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</si>
  <si>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</si>
  <si>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</si>
  <si>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Administracja publiczna</t>
  </si>
  <si>
    <t>Urzędy wojewódzkie</t>
  </si>
  <si>
    <t>Urzędy gmin (miast i miast na prawach powiatu)</t>
  </si>
  <si>
    <t>6.</t>
  </si>
  <si>
    <t>8.</t>
  </si>
  <si>
    <t>Wpływy z opłaty targowej</t>
  </si>
  <si>
    <t>Wpływy z opłaty skarbowej</t>
  </si>
  <si>
    <t>Różne rozliczenia</t>
  </si>
  <si>
    <t>Subwencje ogólne z budżetu państwa</t>
  </si>
  <si>
    <t>Ośrodki pomocy społecznej</t>
  </si>
  <si>
    <t>RAZEM</t>
  </si>
  <si>
    <t>Część wyrównawcza subwencji ogólnej dla gmin</t>
  </si>
  <si>
    <t>Pomoc społeczna</t>
  </si>
  <si>
    <t>Rozdz.</t>
  </si>
  <si>
    <t>Część równoważąca subwencji ogólnej dla gmin</t>
  </si>
  <si>
    <t>Ochrona zdrowia</t>
  </si>
  <si>
    <t>1.</t>
  </si>
  <si>
    <t>4.</t>
  </si>
  <si>
    <t>Urzędy naczelnych organów władzy państwowej, kontroli i ochrony prawa oraz sądownictwa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</si>
  <si>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</si>
  <si>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</si>
  <si>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</si>
  <si>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</si>
  <si>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 xml:space="preserve">Zasiłki i pomoc w naturze oraz składki na ubezpieczenia emerytalne i rentowe </t>
  </si>
  <si>
    <t>Wpływy z podatku rolnego, podatku leśnego, podatku od czynności cywilnoprawnych, podatków i opłat lokalnych od osób prawnych i innych jednostek organizacyjnych</t>
  </si>
  <si>
    <t>Wpływy z podatku dochodowego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</si>
  <si>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</si>
  <si>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</si>
  <si>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Wpływy z opłat za zezwolenia na sprzedaż alkoholu</t>
  </si>
  <si>
    <t>020</t>
  </si>
  <si>
    <t>02001</t>
  </si>
  <si>
    <t>0750</t>
  </si>
  <si>
    <t>0470</t>
  </si>
  <si>
    <t>0770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</si>
  <si>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</si>
  <si>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</si>
  <si>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</si>
  <si>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</si>
  <si>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</si>
  <si>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</si>
  <si>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</si>
  <si>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</si>
  <si>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</si>
  <si>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</si>
  <si>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</si>
  <si>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</si>
  <si>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</si>
  <si>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0690</t>
  </si>
  <si>
    <t>0010</t>
  </si>
  <si>
    <t>0020</t>
  </si>
  <si>
    <t>0460</t>
  </si>
  <si>
    <t>Wpływy z opłaty eksploatacyjnej</t>
  </si>
  <si>
    <t>5.</t>
  </si>
  <si>
    <t>10.</t>
  </si>
  <si>
    <t>2360</t>
  </si>
  <si>
    <t>Dochody jednostek samorządu terytorialnego związane z realizacją zadań z zakresu administracji rządowej oraz innych zadań zleconych ustawami</t>
  </si>
  <si>
    <t>1. Dochody z najmu składników majątkowych</t>
  </si>
  <si>
    <t>2. Dochody z dzierżawy składników majątkowych</t>
  </si>
  <si>
    <t xml:space="preserve">Wpływy z usług </t>
  </si>
  <si>
    <t>Wpłaty z tytułu odpłatnego nabycia prawa własności oraz prawa użytkowania wieczystego nieruchomości</t>
  </si>
  <si>
    <t>11.</t>
  </si>
  <si>
    <t>Składki na ubezpieczenie zdrowotne opłacone za osoby pobierające niektóre świadczenia z pomocy społecznej, niektóre świadczenia rodzinne oraz za osoby uczestniczące w zajęciach w centrum integracji społecznej</t>
  </si>
  <si>
    <t>Działalność usługowa</t>
  </si>
  <si>
    <t>Cmentarze</t>
  </si>
  <si>
    <t>2020</t>
  </si>
  <si>
    <t>2010</t>
  </si>
  <si>
    <t>12.</t>
  </si>
  <si>
    <t>1. Opłata za zajęcie pasa drogowego</t>
  </si>
  <si>
    <t>Zasiłki stałe</t>
  </si>
  <si>
    <t>Świadczenia rodzinne, świadczenie z funduszu alimentacyjnego oraz składki na ubezpieczenia emerytalne i rentowe z ubezpieczenia społecznego</t>
  </si>
  <si>
    <t>Dotacje celowe otrzymane z budżetu państwa na zadania bieżące realizowane przez gminę na podstawie porozumień z organami administracji rządowej</t>
  </si>
  <si>
    <t>Gospodarka komunalna i ochrona środowiska</t>
  </si>
  <si>
    <t>Wpływy i wydatki związane z gromadzeniem środków z opłat i kar za korzystanie ze środowiska</t>
  </si>
  <si>
    <t>1. Przelewy z Urzędu Marszałkowskiego za korzystanie ze środowiska</t>
  </si>
  <si>
    <t>2. Wpływy z WFOŚiGW z tytułu opłat i kar</t>
  </si>
  <si>
    <t>0970</t>
  </si>
  <si>
    <t>Wpływy z różnych dochodów</t>
  </si>
  <si>
    <t>7.</t>
  </si>
  <si>
    <t>9.</t>
  </si>
  <si>
    <t>1. Opłaty związane z gospodarką śmieciową</t>
  </si>
  <si>
    <t>010</t>
  </si>
  <si>
    <t>Rolnictwo i łowiectwo</t>
  </si>
  <si>
    <t>01095</t>
  </si>
  <si>
    <t>Obrona narodowa</t>
  </si>
  <si>
    <t>Pozostałe wydatki obronne</t>
  </si>
  <si>
    <t>0490</t>
  </si>
  <si>
    <t>Wpływy z innych lokalnych opłat pobieranych przez jednostki samorządu terytorialnego na podstawie odrębnych ustaw</t>
  </si>
  <si>
    <t>13.</t>
  </si>
  <si>
    <t>Oświata i wychowanie</t>
  </si>
  <si>
    <t>Przedszkola</t>
  </si>
  <si>
    <t>2030</t>
  </si>
  <si>
    <t>DOCHODY BUDŻETOWE   (w złotych i groszach)</t>
  </si>
  <si>
    <t>Dodatki mieszkaniowe</t>
  </si>
  <si>
    <t>2. Wpływy z tytułu korzystania z przystanków autobusowych</t>
  </si>
  <si>
    <t>1. Dochody z tytułu ponoszenia kosztów wychowania przedszkolnego dzieci zamieszkałych poza Gminą Kuźnia Raciborska</t>
  </si>
  <si>
    <t>Plan na 2016r. (zł)</t>
  </si>
  <si>
    <t>Wpływy z najmu i dzierżawy składników majątkowych Skarbu Państwa, jednostek samorządu terytorialnego lub innych jednostek zaliczanych do sektora finansów publicznych oraz innych umów o podobnym charakterze</t>
  </si>
  <si>
    <t>Wpływy z opłat za zarząd, użytkowanie i służebności</t>
  </si>
  <si>
    <t>Wpływy z pozostałych odsetek</t>
  </si>
  <si>
    <t>Wpływy z podatku od działalności gospodarczej osób fizycznych, opłacanego w formie karty podatkowej</t>
  </si>
  <si>
    <t>Wpływy z odsetek od nieterminowych wpłat z tytułu podatków i opłat</t>
  </si>
  <si>
    <t>Wpływy z podatku od nieruchomości</t>
  </si>
  <si>
    <t xml:space="preserve">Wpływy z podatku rolnego 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</si>
  <si>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</si>
  <si>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</si>
  <si>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</si>
  <si>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</si>
  <si>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podatku dochodowego od osób prawnych</t>
  </si>
  <si>
    <t>Załącznik nr 1 do Zarządzenia</t>
  </si>
  <si>
    <t xml:space="preserve"> PLAN FINANSOWY Urzędu Miejskiego w Kuźni Raciborskiej na 2017 rok   </t>
  </si>
  <si>
    <t>0550</t>
  </si>
  <si>
    <t>Wpływy z opłat z tytułu użytkowania wieczystego nieruchomości</t>
  </si>
  <si>
    <t>2008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</si>
  <si>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</si>
  <si>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Bezpieczeństwo publiczne i ochrona przeciwpożarowa</t>
  </si>
  <si>
    <t>Obrona cywilna</t>
  </si>
  <si>
    <t>Dotacje celowe otrzymane z powiatu na zadania bieżące realizowane na podstawie porozumień (umów) między jednostkami samorządu terytorialnego</t>
  </si>
  <si>
    <t>Gospodarka odpadami</t>
  </si>
  <si>
    <t>1. Dotacja celowa na projekt "Drugiemu Człowiekowi"</t>
  </si>
  <si>
    <t>Rodzina</t>
  </si>
  <si>
    <t>14.</t>
  </si>
  <si>
    <t>Świadczenie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</si>
  <si>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</si>
  <si>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Dotacje celowe otrzymane z budżetu państwa na realizację zadań bieżących z zakresu administracji rządowej oraz innych zadań zleconych gminie (związkom gmin, związkom powiatowo-gminnym) ustawami</t>
  </si>
  <si>
    <t>Burmistrza nr B.120.1.101.2016</t>
  </si>
  <si>
    <t>z 30.12.2016 roku</t>
  </si>
  <si>
    <t>1. Dochody z tytułu trwałego zarządu</t>
  </si>
  <si>
    <t>Dotacje celowe otrzymane z budżetu państwa na realizację własnych zadań bieżących gmin (związków gmin, związków powiatowo-gminnych)</t>
  </si>
  <si>
    <t>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</si>
</sst>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49"/>
      <name val="Arial CE"/>
      <family val="0"/>
    </font>
    <font>
      <b/>
      <sz val="10"/>
      <color indexed="49"/>
      <name val="Arial CE"/>
      <family val="0"/>
    </font>
    <font>
      <i/>
      <sz val="10"/>
      <color indexed="4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 wrapText="1"/>
    </xf>
    <xf numFmtId="4" fontId="1" fillId="32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1" fillId="34" borderId="0" xfId="0" applyFont="1" applyFill="1" applyAlignment="1">
      <alignment/>
    </xf>
    <xf numFmtId="0" fontId="0" fillId="34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/>
    </xf>
    <xf numFmtId="4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view="pageBreakPreview" zoomScale="91" zoomScaleSheetLayoutView="91" workbookViewId="0" topLeftCell="A1">
      <selection activeCell="A5" sqref="A5:F5"/>
    </sheetView>
  </sheetViews>
  <sheetFormatPr defaultColWidth="9.00390625" defaultRowHeight="12.75"/>
  <cols>
    <col min="1" max="1" width="4.75390625" style="38" customWidth="1"/>
    <col min="2" max="2" width="6.75390625" style="39" customWidth="1"/>
    <col min="3" max="3" width="7.75390625" style="40" customWidth="1"/>
    <col min="4" max="4" width="5.375" style="40" customWidth="1"/>
    <col min="5" max="5" width="35.625" style="42" customWidth="1"/>
    <col min="6" max="6" width="12.75390625" style="43" customWidth="1"/>
    <col min="7" max="7" width="9.125" style="38" customWidth="1"/>
    <col min="8" max="8" width="9.125" style="41" customWidth="1"/>
    <col min="9" max="16384" width="9.125" style="38" customWidth="1"/>
  </cols>
  <sheetData>
    <row r="1" spans="2:8" s="3" customFormat="1" ht="12.75">
      <c r="B1" s="4"/>
      <c r="C1" s="5"/>
      <c r="D1" s="5"/>
      <c r="E1" s="109" t="s">
        <v>121</v>
      </c>
      <c r="F1" s="109"/>
      <c r="H1" s="15"/>
    </row>
    <row r="2" spans="2:8" s="3" customFormat="1" ht="12.75">
      <c r="B2" s="4"/>
      <c r="C2" s="5"/>
      <c r="D2" s="5"/>
      <c r="E2" s="109" t="s">
        <v>137</v>
      </c>
      <c r="F2" s="109"/>
      <c r="H2" s="15"/>
    </row>
    <row r="3" spans="2:8" s="3" customFormat="1" ht="12.75">
      <c r="B3" s="4"/>
      <c r="C3" s="5"/>
      <c r="D3" s="5"/>
      <c r="E3" s="110" t="s">
        <v>138</v>
      </c>
      <c r="F3" s="110"/>
      <c r="H3" s="15"/>
    </row>
    <row r="4" spans="2:8" s="3" customFormat="1" ht="25.5" customHeight="1" thickBot="1">
      <c r="B4" s="4"/>
      <c r="C4" s="5"/>
      <c r="D4" s="5"/>
      <c r="E4" s="110"/>
      <c r="F4" s="111"/>
      <c r="H4" s="15"/>
    </row>
    <row r="5" spans="1:8" s="3" customFormat="1" ht="27" customHeight="1">
      <c r="A5" s="112" t="s">
        <v>122</v>
      </c>
      <c r="B5" s="113"/>
      <c r="C5" s="113"/>
      <c r="D5" s="113"/>
      <c r="E5" s="113"/>
      <c r="F5" s="114"/>
      <c r="H5" s="15"/>
    </row>
    <row r="6" spans="1:8" s="3" customFormat="1" ht="23.25" customHeight="1" thickBot="1">
      <c r="A6" s="115" t="s">
        <v>104</v>
      </c>
      <c r="B6" s="116"/>
      <c r="C6" s="116"/>
      <c r="D6" s="116"/>
      <c r="E6" s="116"/>
      <c r="F6" s="117"/>
      <c r="H6" s="15"/>
    </row>
    <row r="7" spans="2:8" s="3" customFormat="1" ht="12.75">
      <c r="B7" s="4"/>
      <c r="C7" s="5"/>
      <c r="D7" s="5"/>
      <c r="E7" s="7"/>
      <c r="F7" s="6"/>
      <c r="H7" s="15"/>
    </row>
    <row r="8" spans="1:8" s="3" customFormat="1" ht="25.5">
      <c r="A8" s="1" t="s">
        <v>0</v>
      </c>
      <c r="B8" s="1" t="s">
        <v>1</v>
      </c>
      <c r="C8" s="1" t="s">
        <v>26</v>
      </c>
      <c r="D8" s="1" t="s">
        <v>2</v>
      </c>
      <c r="E8" s="2" t="s">
        <v>3</v>
      </c>
      <c r="F8" s="2" t="s">
        <v>108</v>
      </c>
      <c r="H8" s="15"/>
    </row>
    <row r="9" spans="1:8" s="3" customFormat="1" ht="12.75">
      <c r="A9" s="8">
        <v>1</v>
      </c>
      <c r="B9" s="8">
        <v>2</v>
      </c>
      <c r="C9" s="9">
        <v>3</v>
      </c>
      <c r="D9" s="10">
        <v>4</v>
      </c>
      <c r="E9" s="11">
        <v>5</v>
      </c>
      <c r="F9" s="9">
        <v>6</v>
      </c>
      <c r="H9" s="15"/>
    </row>
    <row r="10" spans="1:8" s="3" customFormat="1" ht="12.75">
      <c r="A10" s="12"/>
      <c r="B10" s="8"/>
      <c r="C10" s="9"/>
      <c r="D10" s="9"/>
      <c r="E10" s="14"/>
      <c r="F10" s="13"/>
      <c r="H10" s="15"/>
    </row>
    <row r="11" spans="1:6" s="15" customFormat="1" ht="12.75">
      <c r="A11" s="16" t="s">
        <v>29</v>
      </c>
      <c r="B11" s="17" t="s">
        <v>93</v>
      </c>
      <c r="C11" s="18"/>
      <c r="D11" s="18"/>
      <c r="E11" s="19" t="s">
        <v>94</v>
      </c>
      <c r="F11" s="20">
        <f>SUM(F13)</f>
        <v>2000</v>
      </c>
    </row>
    <row r="12" spans="1:8" s="3" customFormat="1" ht="12.75">
      <c r="A12" s="12"/>
      <c r="B12" s="21"/>
      <c r="C12" s="9"/>
      <c r="D12" s="9"/>
      <c r="E12" s="14"/>
      <c r="F12" s="22"/>
      <c r="H12" s="15"/>
    </row>
    <row r="13" spans="1:8" s="28" customFormat="1" ht="12.75">
      <c r="A13" s="23"/>
      <c r="B13" s="24"/>
      <c r="C13" s="25" t="s">
        <v>95</v>
      </c>
      <c r="D13" s="36"/>
      <c r="E13" s="26" t="s">
        <v>4</v>
      </c>
      <c r="F13" s="27">
        <f>SUM(F14)</f>
        <v>2000</v>
      </c>
      <c r="H13" s="29"/>
    </row>
    <row r="14" spans="1:8" s="3" customFormat="1" ht="50.25" customHeight="1">
      <c r="A14" s="12"/>
      <c r="B14" s="21"/>
      <c r="C14" s="9"/>
      <c r="D14" s="37" t="s">
        <v>46</v>
      </c>
      <c r="E14" s="30" t="s">
        <v>72</v>
      </c>
      <c r="F14" s="22">
        <v>2000</v>
      </c>
      <c r="H14" s="15"/>
    </row>
    <row r="15" spans="1:8" s="3" customFormat="1" ht="12.75">
      <c r="A15" s="12"/>
      <c r="B15" s="21"/>
      <c r="C15" s="9"/>
      <c r="D15" s="9"/>
      <c r="E15" s="14"/>
      <c r="F15" s="22"/>
      <c r="H15" s="15"/>
    </row>
    <row r="16" spans="1:8" s="3" customFormat="1" ht="12.75">
      <c r="A16" s="16" t="s">
        <v>6</v>
      </c>
      <c r="B16" s="17" t="s">
        <v>42</v>
      </c>
      <c r="C16" s="18"/>
      <c r="D16" s="18"/>
      <c r="E16" s="19" t="s">
        <v>7</v>
      </c>
      <c r="F16" s="20">
        <f>SUM(F18)</f>
        <v>3000</v>
      </c>
      <c r="H16" s="15"/>
    </row>
    <row r="17" spans="1:8" s="3" customFormat="1" ht="12.75">
      <c r="A17" s="31"/>
      <c r="B17" s="32"/>
      <c r="C17" s="33"/>
      <c r="D17" s="33"/>
      <c r="E17" s="34"/>
      <c r="F17" s="35"/>
      <c r="H17" s="15"/>
    </row>
    <row r="18" spans="1:8" s="3" customFormat="1" ht="12.75">
      <c r="A18" s="12"/>
      <c r="B18" s="21"/>
      <c r="C18" s="25" t="s">
        <v>43</v>
      </c>
      <c r="D18" s="36"/>
      <c r="E18" s="26" t="s">
        <v>8</v>
      </c>
      <c r="F18" s="27">
        <f>SUM(F19)</f>
        <v>3000</v>
      </c>
      <c r="H18" s="15"/>
    </row>
    <row r="19" spans="1:8" s="3" customFormat="1" ht="75" customHeight="1">
      <c r="A19" s="12"/>
      <c r="B19" s="21"/>
      <c r="C19" s="9"/>
      <c r="D19" s="37" t="s">
        <v>44</v>
      </c>
      <c r="E19" s="14" t="s">
        <v>109</v>
      </c>
      <c r="F19" s="22">
        <v>3000</v>
      </c>
      <c r="H19" s="15"/>
    </row>
    <row r="20" spans="1:8" s="3" customFormat="1" ht="12.75">
      <c r="A20" s="12"/>
      <c r="B20" s="21"/>
      <c r="C20" s="9"/>
      <c r="D20" s="37"/>
      <c r="E20" s="14"/>
      <c r="F20" s="22"/>
      <c r="H20" s="15"/>
    </row>
    <row r="21" spans="1:8" s="3" customFormat="1" ht="12.75">
      <c r="A21" s="16" t="s">
        <v>10</v>
      </c>
      <c r="B21" s="17">
        <v>700</v>
      </c>
      <c r="C21" s="76"/>
      <c r="D21" s="70"/>
      <c r="E21" s="19" t="s">
        <v>11</v>
      </c>
      <c r="F21" s="20">
        <f>SUM(F23)</f>
        <v>875378</v>
      </c>
      <c r="H21" s="15"/>
    </row>
    <row r="22" spans="1:6" ht="12.75">
      <c r="A22" s="54"/>
      <c r="B22" s="58"/>
      <c r="C22" s="55"/>
      <c r="D22" s="59"/>
      <c r="E22" s="56"/>
      <c r="F22" s="57"/>
    </row>
    <row r="23" spans="1:8" s="3" customFormat="1" ht="25.5">
      <c r="A23" s="12"/>
      <c r="B23" s="8"/>
      <c r="C23" s="36">
        <v>70005</v>
      </c>
      <c r="D23" s="25"/>
      <c r="E23" s="26" t="s">
        <v>12</v>
      </c>
      <c r="F23" s="27">
        <f>SUM(F24,F28,F31,F32,F33,F34,F26,F27)</f>
        <v>875378</v>
      </c>
      <c r="H23" s="15"/>
    </row>
    <row r="24" spans="1:8" s="3" customFormat="1" ht="25.5">
      <c r="A24" s="12"/>
      <c r="B24" s="8"/>
      <c r="C24" s="9"/>
      <c r="D24" s="37" t="s">
        <v>45</v>
      </c>
      <c r="E24" s="100" t="s">
        <v>110</v>
      </c>
      <c r="F24" s="22">
        <f>SUM(F25:F25)</f>
        <v>4100</v>
      </c>
      <c r="H24" s="15"/>
    </row>
    <row r="25" spans="1:8" s="3" customFormat="1" ht="12.75">
      <c r="A25" s="12"/>
      <c r="B25" s="8"/>
      <c r="C25" s="9"/>
      <c r="D25" s="66"/>
      <c r="E25" s="68" t="s">
        <v>139</v>
      </c>
      <c r="F25" s="22">
        <v>4100</v>
      </c>
      <c r="H25" s="15"/>
    </row>
    <row r="26" spans="1:8" s="3" customFormat="1" ht="25.5">
      <c r="A26" s="12"/>
      <c r="B26" s="8"/>
      <c r="C26" s="9"/>
      <c r="D26" s="66" t="s">
        <v>123</v>
      </c>
      <c r="E26" s="30" t="s">
        <v>124</v>
      </c>
      <c r="F26" s="22">
        <v>30000</v>
      </c>
      <c r="H26" s="101"/>
    </row>
    <row r="27" spans="1:8" s="3" customFormat="1" ht="12.75">
      <c r="A27" s="12"/>
      <c r="B27" s="8"/>
      <c r="C27" s="9"/>
      <c r="D27" s="66" t="s">
        <v>60</v>
      </c>
      <c r="E27" s="30" t="s">
        <v>9</v>
      </c>
      <c r="F27" s="22">
        <v>29218</v>
      </c>
      <c r="H27" s="15"/>
    </row>
    <row r="28" spans="1:8" s="3" customFormat="1" ht="75.75" customHeight="1">
      <c r="A28" s="12"/>
      <c r="B28" s="8"/>
      <c r="C28" s="9"/>
      <c r="D28" s="37" t="s">
        <v>44</v>
      </c>
      <c r="E28" s="30" t="s">
        <v>109</v>
      </c>
      <c r="F28" s="67">
        <f>SUM(F29:F30)</f>
        <v>323060</v>
      </c>
      <c r="H28" s="15"/>
    </row>
    <row r="29" spans="1:8" s="3" customFormat="1" ht="26.25" customHeight="1">
      <c r="A29" s="12"/>
      <c r="B29" s="8"/>
      <c r="C29" s="9"/>
      <c r="D29" s="37"/>
      <c r="E29" s="30" t="s">
        <v>69</v>
      </c>
      <c r="F29" s="67">
        <v>241660</v>
      </c>
      <c r="H29" s="15"/>
    </row>
    <row r="30" spans="1:8" s="3" customFormat="1" ht="25.5">
      <c r="A30" s="12"/>
      <c r="B30" s="8"/>
      <c r="C30" s="9"/>
      <c r="D30" s="37"/>
      <c r="E30" s="30" t="s">
        <v>70</v>
      </c>
      <c r="F30" s="67">
        <v>81400</v>
      </c>
      <c r="H30" s="15"/>
    </row>
    <row r="31" spans="1:8" s="3" customFormat="1" ht="38.25">
      <c r="A31" s="12"/>
      <c r="B31" s="8"/>
      <c r="C31" s="9"/>
      <c r="D31" s="37" t="s">
        <v>46</v>
      </c>
      <c r="E31" s="30" t="s">
        <v>72</v>
      </c>
      <c r="F31" s="67">
        <v>393000</v>
      </c>
      <c r="H31" s="15"/>
    </row>
    <row r="32" spans="1:8" s="3" customFormat="1" ht="12.75">
      <c r="A32" s="12"/>
      <c r="B32" s="8"/>
      <c r="C32" s="9"/>
      <c r="D32" s="37" t="s">
        <v>47</v>
      </c>
      <c r="E32" s="30" t="s">
        <v>5</v>
      </c>
      <c r="F32" s="67">
        <v>86000</v>
      </c>
      <c r="H32" s="28"/>
    </row>
    <row r="33" spans="1:8" s="3" customFormat="1" ht="12.75">
      <c r="A33" s="12"/>
      <c r="B33" s="8"/>
      <c r="C33" s="9"/>
      <c r="D33" s="37" t="s">
        <v>48</v>
      </c>
      <c r="E33" s="30" t="s">
        <v>111</v>
      </c>
      <c r="F33" s="67">
        <v>5000</v>
      </c>
      <c r="H33" s="15"/>
    </row>
    <row r="34" spans="1:8" s="3" customFormat="1" ht="12.75">
      <c r="A34" s="12"/>
      <c r="B34" s="8"/>
      <c r="C34" s="9"/>
      <c r="D34" s="37" t="s">
        <v>88</v>
      </c>
      <c r="E34" s="30" t="s">
        <v>89</v>
      </c>
      <c r="F34" s="67">
        <v>5000</v>
      </c>
      <c r="H34" s="15"/>
    </row>
    <row r="35" spans="1:6" ht="12.75">
      <c r="A35" s="46"/>
      <c r="B35" s="44"/>
      <c r="C35" s="45"/>
      <c r="D35" s="52"/>
      <c r="E35" s="53"/>
      <c r="F35" s="60"/>
    </row>
    <row r="36" spans="1:6" s="15" customFormat="1" ht="12.75">
      <c r="A36" s="16" t="s">
        <v>30</v>
      </c>
      <c r="B36" s="69">
        <v>710</v>
      </c>
      <c r="C36" s="18"/>
      <c r="D36" s="70"/>
      <c r="E36" s="71" t="s">
        <v>75</v>
      </c>
      <c r="F36" s="72">
        <f>SUM(F38)</f>
        <v>700</v>
      </c>
    </row>
    <row r="37" spans="1:8" s="28" customFormat="1" ht="12.75">
      <c r="A37" s="23"/>
      <c r="B37" s="73"/>
      <c r="C37" s="36"/>
      <c r="D37" s="25"/>
      <c r="E37" s="74"/>
      <c r="F37" s="75"/>
      <c r="H37" s="15"/>
    </row>
    <row r="38" spans="1:8" s="28" customFormat="1" ht="12.75">
      <c r="A38" s="23"/>
      <c r="B38" s="73"/>
      <c r="C38" s="36">
        <v>71035</v>
      </c>
      <c r="D38" s="25"/>
      <c r="E38" s="74" t="s">
        <v>76</v>
      </c>
      <c r="F38" s="75">
        <f>SUM(F39)</f>
        <v>700</v>
      </c>
      <c r="H38" s="15"/>
    </row>
    <row r="39" spans="1:8" s="3" customFormat="1" ht="51">
      <c r="A39" s="12"/>
      <c r="B39" s="8"/>
      <c r="C39" s="9"/>
      <c r="D39" s="37" t="s">
        <v>77</v>
      </c>
      <c r="E39" s="30" t="s">
        <v>83</v>
      </c>
      <c r="F39" s="67">
        <v>700</v>
      </c>
      <c r="H39" s="15"/>
    </row>
    <row r="40" spans="1:8" s="3" customFormat="1" ht="12.75">
      <c r="A40" s="12"/>
      <c r="B40" s="8"/>
      <c r="C40" s="9"/>
      <c r="D40" s="37"/>
      <c r="E40" s="30"/>
      <c r="F40" s="67"/>
      <c r="H40" s="15"/>
    </row>
    <row r="41" spans="1:8" s="3" customFormat="1" ht="12.75">
      <c r="A41" s="16" t="s">
        <v>65</v>
      </c>
      <c r="B41" s="69">
        <v>750</v>
      </c>
      <c r="C41" s="18"/>
      <c r="D41" s="70"/>
      <c r="E41" s="19" t="s">
        <v>13</v>
      </c>
      <c r="F41" s="20">
        <f>SUM(F42,F46,F50)</f>
        <v>120939</v>
      </c>
      <c r="H41" s="15"/>
    </row>
    <row r="42" spans="1:8" s="3" customFormat="1" ht="12.75">
      <c r="A42" s="12"/>
      <c r="B42" s="8"/>
      <c r="C42" s="36">
        <v>75011</v>
      </c>
      <c r="D42" s="25"/>
      <c r="E42" s="26" t="s">
        <v>14</v>
      </c>
      <c r="F42" s="27">
        <f>SUM(F43,F44)</f>
        <v>59879</v>
      </c>
      <c r="H42" s="15"/>
    </row>
    <row r="43" spans="1:8" s="3" customFormat="1" ht="76.5">
      <c r="A43" s="12"/>
      <c r="B43" s="8"/>
      <c r="C43" s="9"/>
      <c r="D43" s="9">
        <v>2010</v>
      </c>
      <c r="E43" s="14" t="s">
        <v>136</v>
      </c>
      <c r="F43" s="22">
        <v>59779</v>
      </c>
      <c r="G43" s="107"/>
      <c r="H43" s="108"/>
    </row>
    <row r="44" spans="1:8" s="3" customFormat="1" ht="51">
      <c r="A44" s="12"/>
      <c r="B44" s="8"/>
      <c r="C44" s="9"/>
      <c r="D44" s="37" t="s">
        <v>67</v>
      </c>
      <c r="E44" s="30" t="s">
        <v>68</v>
      </c>
      <c r="F44" s="67">
        <v>100</v>
      </c>
      <c r="H44" s="15"/>
    </row>
    <row r="45" spans="1:8" s="3" customFormat="1" ht="12.75">
      <c r="A45" s="12"/>
      <c r="B45" s="8"/>
      <c r="C45" s="9"/>
      <c r="D45" s="9"/>
      <c r="E45" s="30"/>
      <c r="F45" s="67"/>
      <c r="H45" s="15"/>
    </row>
    <row r="46" spans="1:8" s="3" customFormat="1" ht="25.5">
      <c r="A46" s="12"/>
      <c r="B46" s="8"/>
      <c r="C46" s="36">
        <v>75023</v>
      </c>
      <c r="D46" s="36"/>
      <c r="E46" s="26" t="s">
        <v>15</v>
      </c>
      <c r="F46" s="27">
        <f>SUM(F47:F48)</f>
        <v>30100</v>
      </c>
      <c r="H46" s="15"/>
    </row>
    <row r="47" spans="1:8" s="3" customFormat="1" ht="12.75">
      <c r="A47" s="12"/>
      <c r="B47" s="8"/>
      <c r="C47" s="9"/>
      <c r="D47" s="37" t="s">
        <v>47</v>
      </c>
      <c r="E47" s="14" t="s">
        <v>71</v>
      </c>
      <c r="F47" s="22">
        <v>100</v>
      </c>
      <c r="H47" s="15"/>
    </row>
    <row r="48" spans="1:8" s="3" customFormat="1" ht="12.75">
      <c r="A48" s="12"/>
      <c r="B48" s="8"/>
      <c r="C48" s="9"/>
      <c r="D48" s="37" t="s">
        <v>48</v>
      </c>
      <c r="E48" s="14" t="s">
        <v>111</v>
      </c>
      <c r="F48" s="22">
        <v>30000</v>
      </c>
      <c r="H48" s="15"/>
    </row>
    <row r="49" spans="1:8" s="3" customFormat="1" ht="12.75">
      <c r="A49" s="12"/>
      <c r="B49" s="8"/>
      <c r="C49" s="9"/>
      <c r="D49" s="37"/>
      <c r="E49" s="14"/>
      <c r="F49" s="22"/>
      <c r="H49" s="15"/>
    </row>
    <row r="50" spans="1:8" s="28" customFormat="1" ht="12.75">
      <c r="A50" s="23"/>
      <c r="B50" s="73"/>
      <c r="C50" s="36">
        <v>75095</v>
      </c>
      <c r="D50" s="25"/>
      <c r="E50" s="26" t="s">
        <v>4</v>
      </c>
      <c r="F50" s="27">
        <f>SUM(F51:F52)</f>
        <v>30960</v>
      </c>
      <c r="H50" s="29"/>
    </row>
    <row r="51" spans="1:8" s="3" customFormat="1" ht="102">
      <c r="A51" s="12"/>
      <c r="B51" s="8"/>
      <c r="C51" s="9"/>
      <c r="D51" s="37" t="s">
        <v>125</v>
      </c>
      <c r="E51" s="77" t="s">
        <v>126</v>
      </c>
      <c r="F51" s="22">
        <v>26316</v>
      </c>
      <c r="H51" s="15"/>
    </row>
    <row r="52" spans="1:8" s="3" customFormat="1" ht="102">
      <c r="A52" s="12"/>
      <c r="B52" s="8"/>
      <c r="C52" s="9"/>
      <c r="D52" s="103" t="s">
        <v>141</v>
      </c>
      <c r="E52" s="77" t="s">
        <v>126</v>
      </c>
      <c r="F52" s="104">
        <v>4644</v>
      </c>
      <c r="H52" s="15"/>
    </row>
    <row r="53" spans="1:6" ht="12.75">
      <c r="A53" s="46"/>
      <c r="B53" s="44"/>
      <c r="C53" s="45"/>
      <c r="D53" s="45"/>
      <c r="E53" s="47"/>
      <c r="F53" s="48"/>
    </row>
    <row r="54" spans="1:8" s="3" customFormat="1" ht="38.25">
      <c r="A54" s="78" t="s">
        <v>16</v>
      </c>
      <c r="B54" s="18">
        <v>751</v>
      </c>
      <c r="C54" s="18"/>
      <c r="D54" s="18"/>
      <c r="E54" s="19" t="s">
        <v>31</v>
      </c>
      <c r="F54" s="20">
        <f>SUM(F56)</f>
        <v>3500</v>
      </c>
      <c r="H54" s="15"/>
    </row>
    <row r="55" spans="1:8" s="3" customFormat="1" ht="12.75">
      <c r="A55" s="31"/>
      <c r="B55" s="79"/>
      <c r="C55" s="33"/>
      <c r="D55" s="33"/>
      <c r="E55" s="34"/>
      <c r="F55" s="35"/>
      <c r="H55" s="15"/>
    </row>
    <row r="56" spans="1:8" s="3" customFormat="1" ht="25.5">
      <c r="A56" s="13"/>
      <c r="B56" s="9"/>
      <c r="C56" s="36">
        <v>75101</v>
      </c>
      <c r="D56" s="36"/>
      <c r="E56" s="26" t="s">
        <v>40</v>
      </c>
      <c r="F56" s="27">
        <f>SUM(F57)</f>
        <v>3500</v>
      </c>
      <c r="H56" s="15"/>
    </row>
    <row r="57" spans="1:8" s="3" customFormat="1" ht="76.5">
      <c r="A57" s="12"/>
      <c r="B57" s="8"/>
      <c r="C57" s="9"/>
      <c r="D57" s="9">
        <v>2010</v>
      </c>
      <c r="E57" s="14" t="s">
        <v>136</v>
      </c>
      <c r="F57" s="22">
        <v>3500</v>
      </c>
      <c r="H57" s="15"/>
    </row>
    <row r="58" spans="1:8" s="3" customFormat="1" ht="12.75">
      <c r="A58" s="12"/>
      <c r="B58" s="8"/>
      <c r="C58" s="9"/>
      <c r="D58" s="9"/>
      <c r="E58" s="14"/>
      <c r="F58" s="22"/>
      <c r="H58" s="15"/>
    </row>
    <row r="59" spans="1:6" s="15" customFormat="1" ht="12.75">
      <c r="A59" s="16" t="s">
        <v>90</v>
      </c>
      <c r="B59" s="69">
        <v>752</v>
      </c>
      <c r="C59" s="18"/>
      <c r="D59" s="18"/>
      <c r="E59" s="19" t="s">
        <v>96</v>
      </c>
      <c r="F59" s="20">
        <f>SUM(F61)</f>
        <v>300</v>
      </c>
    </row>
    <row r="60" spans="1:8" s="3" customFormat="1" ht="12.75">
      <c r="A60" s="12"/>
      <c r="B60" s="8"/>
      <c r="C60" s="9"/>
      <c r="D60" s="9"/>
      <c r="E60" s="14"/>
      <c r="F60" s="22"/>
      <c r="H60" s="15"/>
    </row>
    <row r="61" spans="1:8" s="28" customFormat="1" ht="12.75">
      <c r="A61" s="23"/>
      <c r="B61" s="73"/>
      <c r="C61" s="36">
        <v>75212</v>
      </c>
      <c r="D61" s="36"/>
      <c r="E61" s="26" t="s">
        <v>97</v>
      </c>
      <c r="F61" s="27">
        <f>SUM(F62)</f>
        <v>300</v>
      </c>
      <c r="H61" s="29"/>
    </row>
    <row r="62" spans="1:8" s="3" customFormat="1" ht="76.5">
      <c r="A62" s="12"/>
      <c r="B62" s="8"/>
      <c r="C62" s="9"/>
      <c r="D62" s="9">
        <v>2010</v>
      </c>
      <c r="E62" s="14" t="s">
        <v>136</v>
      </c>
      <c r="F62" s="22">
        <v>300</v>
      </c>
      <c r="H62" s="15"/>
    </row>
    <row r="63" spans="1:8" s="3" customFormat="1" ht="12.75">
      <c r="A63" s="12"/>
      <c r="B63" s="8"/>
      <c r="C63" s="9"/>
      <c r="D63" s="9"/>
      <c r="E63" s="14"/>
      <c r="F63" s="22"/>
      <c r="H63" s="15"/>
    </row>
    <row r="64" spans="1:8" s="3" customFormat="1" ht="25.5">
      <c r="A64" s="16" t="s">
        <v>17</v>
      </c>
      <c r="B64" s="69">
        <v>754</v>
      </c>
      <c r="C64" s="18"/>
      <c r="D64" s="18"/>
      <c r="E64" s="19" t="s">
        <v>127</v>
      </c>
      <c r="F64" s="20">
        <f>SUM(F66)</f>
        <v>1000</v>
      </c>
      <c r="H64" s="15"/>
    </row>
    <row r="65" spans="1:8" s="3" customFormat="1" ht="12.75">
      <c r="A65" s="12"/>
      <c r="B65" s="8"/>
      <c r="C65" s="9"/>
      <c r="D65" s="9"/>
      <c r="E65" s="14"/>
      <c r="F65" s="22"/>
      <c r="H65" s="15"/>
    </row>
    <row r="66" spans="1:8" s="28" customFormat="1" ht="12.75">
      <c r="A66" s="23"/>
      <c r="B66" s="73"/>
      <c r="C66" s="36">
        <v>75414</v>
      </c>
      <c r="D66" s="36"/>
      <c r="E66" s="26" t="s">
        <v>128</v>
      </c>
      <c r="F66" s="27">
        <f>SUM(F67)</f>
        <v>1000</v>
      </c>
      <c r="H66" s="29"/>
    </row>
    <row r="67" spans="1:8" s="3" customFormat="1" ht="51">
      <c r="A67" s="12"/>
      <c r="B67" s="8"/>
      <c r="C67" s="9"/>
      <c r="D67" s="9">
        <v>2320</v>
      </c>
      <c r="E67" s="14" t="s">
        <v>129</v>
      </c>
      <c r="F67" s="22">
        <v>1000</v>
      </c>
      <c r="H67" s="15"/>
    </row>
    <row r="68" spans="1:8" s="3" customFormat="1" ht="12.75">
      <c r="A68" s="12"/>
      <c r="B68" s="8"/>
      <c r="C68" s="9"/>
      <c r="D68" s="9"/>
      <c r="E68" s="14"/>
      <c r="F68" s="22"/>
      <c r="H68" s="15"/>
    </row>
    <row r="69" spans="1:8" s="3" customFormat="1" ht="64.5" customHeight="1">
      <c r="A69" s="78" t="s">
        <v>91</v>
      </c>
      <c r="B69" s="18">
        <v>756</v>
      </c>
      <c r="C69" s="18"/>
      <c r="D69" s="18"/>
      <c r="E69" s="19" t="s">
        <v>39</v>
      </c>
      <c r="F69" s="20">
        <f>SUM(F70,F74,F82,F92,F101)</f>
        <v>13649720</v>
      </c>
      <c r="H69" s="15"/>
    </row>
    <row r="70" spans="1:8" s="3" customFormat="1" ht="26.25" customHeight="1">
      <c r="A70" s="12"/>
      <c r="B70" s="8"/>
      <c r="C70" s="80">
        <v>75601</v>
      </c>
      <c r="D70" s="80"/>
      <c r="E70" s="26" t="s">
        <v>38</v>
      </c>
      <c r="F70" s="81">
        <f>SUM(F71:F72)</f>
        <v>10500</v>
      </c>
      <c r="H70" s="15"/>
    </row>
    <row r="71" spans="1:8" s="3" customFormat="1" ht="38.25">
      <c r="A71" s="12"/>
      <c r="B71" s="8"/>
      <c r="C71" s="9"/>
      <c r="D71" s="37" t="s">
        <v>49</v>
      </c>
      <c r="E71" s="14" t="s">
        <v>112</v>
      </c>
      <c r="F71" s="22">
        <v>10000</v>
      </c>
      <c r="H71" s="15"/>
    </row>
    <row r="72" spans="1:8" s="3" customFormat="1" ht="25.5">
      <c r="A72" s="12"/>
      <c r="B72" s="8"/>
      <c r="C72" s="9"/>
      <c r="D72" s="37" t="s">
        <v>50</v>
      </c>
      <c r="E72" s="14" t="s">
        <v>113</v>
      </c>
      <c r="F72" s="22">
        <v>500</v>
      </c>
      <c r="H72" s="15"/>
    </row>
    <row r="73" spans="1:6" ht="12.75">
      <c r="A73" s="46"/>
      <c r="B73" s="44"/>
      <c r="C73" s="45"/>
      <c r="D73" s="45"/>
      <c r="E73" s="47"/>
      <c r="F73" s="48"/>
    </row>
    <row r="74" spans="1:8" s="3" customFormat="1" ht="63.75">
      <c r="A74" s="12"/>
      <c r="B74" s="8"/>
      <c r="C74" s="36">
        <v>75615</v>
      </c>
      <c r="D74" s="36"/>
      <c r="E74" s="26" t="s">
        <v>37</v>
      </c>
      <c r="F74" s="27">
        <f>SUM(F75:F80)</f>
        <v>3682000</v>
      </c>
      <c r="H74" s="15"/>
    </row>
    <row r="75" spans="1:8" s="3" customFormat="1" ht="12.75">
      <c r="A75" s="12"/>
      <c r="B75" s="8"/>
      <c r="C75" s="9"/>
      <c r="D75" s="37" t="s">
        <v>51</v>
      </c>
      <c r="E75" s="14" t="s">
        <v>114</v>
      </c>
      <c r="F75" s="22">
        <v>3440000</v>
      </c>
      <c r="H75" s="15"/>
    </row>
    <row r="76" spans="1:8" s="3" customFormat="1" ht="12.75">
      <c r="A76" s="12"/>
      <c r="B76" s="8"/>
      <c r="C76" s="9"/>
      <c r="D76" s="37" t="s">
        <v>52</v>
      </c>
      <c r="E76" s="14" t="s">
        <v>115</v>
      </c>
      <c r="F76" s="22">
        <v>12000</v>
      </c>
      <c r="H76" s="15"/>
    </row>
    <row r="77" spans="1:8" s="3" customFormat="1" ht="12.75">
      <c r="A77" s="12"/>
      <c r="B77" s="8"/>
      <c r="C77" s="9"/>
      <c r="D77" s="37" t="s">
        <v>53</v>
      </c>
      <c r="E77" s="14" t="s">
        <v>116</v>
      </c>
      <c r="F77" s="22">
        <v>195000</v>
      </c>
      <c r="H77" s="15"/>
    </row>
    <row r="78" spans="1:8" s="3" customFormat="1" ht="25.5">
      <c r="A78" s="12"/>
      <c r="B78" s="8"/>
      <c r="C78" s="9"/>
      <c r="D78" s="37" t="s">
        <v>54</v>
      </c>
      <c r="E78" s="14" t="s">
        <v>117</v>
      </c>
      <c r="F78" s="22">
        <v>28000</v>
      </c>
      <c r="H78" s="15"/>
    </row>
    <row r="79" spans="1:8" s="3" customFormat="1" ht="25.5">
      <c r="A79" s="12"/>
      <c r="B79" s="8"/>
      <c r="C79" s="9"/>
      <c r="D79" s="37" t="s">
        <v>55</v>
      </c>
      <c r="E79" s="14" t="s">
        <v>118</v>
      </c>
      <c r="F79" s="22">
        <v>5000</v>
      </c>
      <c r="H79" s="15"/>
    </row>
    <row r="80" spans="1:8" s="3" customFormat="1" ht="25.5">
      <c r="A80" s="12"/>
      <c r="B80" s="8"/>
      <c r="C80" s="9"/>
      <c r="D80" s="37" t="s">
        <v>50</v>
      </c>
      <c r="E80" s="14" t="s">
        <v>113</v>
      </c>
      <c r="F80" s="22">
        <v>2000</v>
      </c>
      <c r="H80" s="15"/>
    </row>
    <row r="81" spans="1:6" ht="12.75">
      <c r="A81" s="46"/>
      <c r="B81" s="44"/>
      <c r="C81" s="45"/>
      <c r="D81" s="52"/>
      <c r="E81" s="47"/>
      <c r="F81" s="48"/>
    </row>
    <row r="82" spans="1:8" s="3" customFormat="1" ht="63.75">
      <c r="A82" s="12"/>
      <c r="B82" s="8"/>
      <c r="C82" s="36">
        <v>75616</v>
      </c>
      <c r="D82" s="25"/>
      <c r="E82" s="26" t="s">
        <v>32</v>
      </c>
      <c r="F82" s="27">
        <f>SUM(F83:F90)</f>
        <v>2436345</v>
      </c>
      <c r="H82" s="15"/>
    </row>
    <row r="83" spans="1:8" s="3" customFormat="1" ht="12.75">
      <c r="A83" s="12"/>
      <c r="B83" s="8"/>
      <c r="C83" s="9"/>
      <c r="D83" s="37" t="s">
        <v>51</v>
      </c>
      <c r="E83" s="14" t="s">
        <v>114</v>
      </c>
      <c r="F83" s="22">
        <v>1925000</v>
      </c>
      <c r="H83" s="15"/>
    </row>
    <row r="84" spans="1:8" s="3" customFormat="1" ht="12.75">
      <c r="A84" s="12"/>
      <c r="B84" s="8"/>
      <c r="C84" s="9"/>
      <c r="D84" s="37" t="s">
        <v>52</v>
      </c>
      <c r="E84" s="14" t="s">
        <v>115</v>
      </c>
      <c r="F84" s="22">
        <v>110000</v>
      </c>
      <c r="H84" s="15"/>
    </row>
    <row r="85" spans="1:8" s="3" customFormat="1" ht="12.75">
      <c r="A85" s="12"/>
      <c r="B85" s="8"/>
      <c r="C85" s="9"/>
      <c r="D85" s="37" t="s">
        <v>53</v>
      </c>
      <c r="E85" s="14" t="s">
        <v>116</v>
      </c>
      <c r="F85" s="22">
        <v>9100</v>
      </c>
      <c r="H85" s="15"/>
    </row>
    <row r="86" spans="1:8" s="3" customFormat="1" ht="25.5">
      <c r="A86" s="12"/>
      <c r="B86" s="8"/>
      <c r="C86" s="9"/>
      <c r="D86" s="37" t="s">
        <v>54</v>
      </c>
      <c r="E86" s="14" t="s">
        <v>117</v>
      </c>
      <c r="F86" s="22">
        <v>139000</v>
      </c>
      <c r="H86" s="15"/>
    </row>
    <row r="87" spans="1:8" s="3" customFormat="1" ht="25.5">
      <c r="A87" s="12"/>
      <c r="B87" s="8"/>
      <c r="C87" s="9"/>
      <c r="D87" s="37" t="s">
        <v>56</v>
      </c>
      <c r="E87" s="14" t="s">
        <v>119</v>
      </c>
      <c r="F87" s="22">
        <v>80000</v>
      </c>
      <c r="H87" s="15"/>
    </row>
    <row r="88" spans="1:8" s="3" customFormat="1" ht="12.75">
      <c r="A88" s="12"/>
      <c r="B88" s="8"/>
      <c r="C88" s="9"/>
      <c r="D88" s="37" t="s">
        <v>57</v>
      </c>
      <c r="E88" s="14" t="s">
        <v>18</v>
      </c>
      <c r="F88" s="22">
        <v>15000</v>
      </c>
      <c r="H88" s="15"/>
    </row>
    <row r="89" spans="1:8" s="3" customFormat="1" ht="25.5">
      <c r="A89" s="12"/>
      <c r="B89" s="8"/>
      <c r="C89" s="9"/>
      <c r="D89" s="37" t="s">
        <v>55</v>
      </c>
      <c r="E89" s="14" t="s">
        <v>118</v>
      </c>
      <c r="F89" s="22">
        <v>150000</v>
      </c>
      <c r="H89" s="15"/>
    </row>
    <row r="90" spans="1:8" s="3" customFormat="1" ht="25.5">
      <c r="A90" s="12"/>
      <c r="B90" s="8"/>
      <c r="C90" s="9"/>
      <c r="D90" s="37" t="s">
        <v>50</v>
      </c>
      <c r="E90" s="14" t="s">
        <v>113</v>
      </c>
      <c r="F90" s="22">
        <v>8245</v>
      </c>
      <c r="H90" s="15"/>
    </row>
    <row r="91" spans="1:6" ht="12.75">
      <c r="A91" s="46"/>
      <c r="B91" s="44"/>
      <c r="C91" s="45"/>
      <c r="D91" s="52"/>
      <c r="E91" s="47"/>
      <c r="F91" s="48"/>
    </row>
    <row r="92" spans="1:8" s="3" customFormat="1" ht="38.25">
      <c r="A92" s="12"/>
      <c r="B92" s="8"/>
      <c r="C92" s="36">
        <v>75618</v>
      </c>
      <c r="D92" s="25"/>
      <c r="E92" s="26" t="s">
        <v>33</v>
      </c>
      <c r="F92" s="27">
        <f>SUM(F93:F95,F96,,F99)</f>
        <v>485884</v>
      </c>
      <c r="H92" s="15"/>
    </row>
    <row r="93" spans="1:8" s="3" customFormat="1" ht="12.75">
      <c r="A93" s="12"/>
      <c r="B93" s="8"/>
      <c r="C93" s="9"/>
      <c r="D93" s="37" t="s">
        <v>58</v>
      </c>
      <c r="E93" s="14" t="s">
        <v>19</v>
      </c>
      <c r="F93" s="22">
        <v>20000</v>
      </c>
      <c r="H93" s="15"/>
    </row>
    <row r="94" spans="1:8" s="3" customFormat="1" ht="12.75">
      <c r="A94" s="12"/>
      <c r="B94" s="8"/>
      <c r="C94" s="9"/>
      <c r="D94" s="37" t="s">
        <v>63</v>
      </c>
      <c r="E94" s="14" t="s">
        <v>64</v>
      </c>
      <c r="F94" s="22">
        <v>257859</v>
      </c>
      <c r="H94" s="15"/>
    </row>
    <row r="95" spans="1:8" s="3" customFormat="1" ht="25.5">
      <c r="A95" s="12"/>
      <c r="B95" s="8"/>
      <c r="C95" s="9"/>
      <c r="D95" s="37" t="s">
        <v>59</v>
      </c>
      <c r="E95" s="14" t="s">
        <v>41</v>
      </c>
      <c r="F95" s="22">
        <v>196025</v>
      </c>
      <c r="H95" s="15"/>
    </row>
    <row r="96" spans="1:8" s="3" customFormat="1" ht="12.75">
      <c r="A96" s="12"/>
      <c r="B96" s="8"/>
      <c r="C96" s="9"/>
      <c r="D96" s="37" t="s">
        <v>60</v>
      </c>
      <c r="E96" s="14" t="s">
        <v>9</v>
      </c>
      <c r="F96" s="22">
        <f>SUM(F97:F98)</f>
        <v>11500</v>
      </c>
      <c r="H96" s="15"/>
    </row>
    <row r="97" spans="1:8" s="3" customFormat="1" ht="12.75">
      <c r="A97" s="12"/>
      <c r="B97" s="8"/>
      <c r="C97" s="9"/>
      <c r="D97" s="37"/>
      <c r="E97" s="14" t="s">
        <v>80</v>
      </c>
      <c r="F97" s="22">
        <v>3500</v>
      </c>
      <c r="H97" s="15"/>
    </row>
    <row r="98" spans="1:8" s="3" customFormat="1" ht="25.5">
      <c r="A98" s="12"/>
      <c r="B98" s="8"/>
      <c r="C98" s="9"/>
      <c r="D98" s="37"/>
      <c r="E98" s="14" t="s">
        <v>106</v>
      </c>
      <c r="F98" s="22">
        <v>8000</v>
      </c>
      <c r="H98" s="15"/>
    </row>
    <row r="99" spans="1:8" s="3" customFormat="1" ht="25.5">
      <c r="A99" s="12"/>
      <c r="B99" s="8"/>
      <c r="C99" s="9"/>
      <c r="D99" s="37" t="s">
        <v>50</v>
      </c>
      <c r="E99" s="14" t="s">
        <v>113</v>
      </c>
      <c r="F99" s="22">
        <v>500</v>
      </c>
      <c r="H99" s="15"/>
    </row>
    <row r="100" spans="1:6" ht="12.75">
      <c r="A100" s="46"/>
      <c r="B100" s="44"/>
      <c r="C100" s="45"/>
      <c r="D100" s="52"/>
      <c r="E100" s="47"/>
      <c r="F100" s="48"/>
    </row>
    <row r="101" spans="1:8" s="3" customFormat="1" ht="25.5">
      <c r="A101" s="12"/>
      <c r="B101" s="8"/>
      <c r="C101" s="36">
        <v>75621</v>
      </c>
      <c r="D101" s="25"/>
      <c r="E101" s="26" t="s">
        <v>34</v>
      </c>
      <c r="F101" s="27">
        <f>SUM(F102:F103)</f>
        <v>7034991</v>
      </c>
      <c r="H101" s="15"/>
    </row>
    <row r="102" spans="1:8" s="3" customFormat="1" ht="25.5">
      <c r="A102" s="12"/>
      <c r="B102" s="8"/>
      <c r="C102" s="9"/>
      <c r="D102" s="37" t="s">
        <v>61</v>
      </c>
      <c r="E102" s="14" t="s">
        <v>38</v>
      </c>
      <c r="F102" s="22">
        <v>6934991</v>
      </c>
      <c r="H102" s="15"/>
    </row>
    <row r="103" spans="1:8" s="3" customFormat="1" ht="25.5">
      <c r="A103" s="12"/>
      <c r="B103" s="8"/>
      <c r="C103" s="9"/>
      <c r="D103" s="37" t="s">
        <v>62</v>
      </c>
      <c r="E103" s="14" t="s">
        <v>120</v>
      </c>
      <c r="F103" s="22">
        <v>100000</v>
      </c>
      <c r="H103" s="15"/>
    </row>
    <row r="104" spans="1:8" s="3" customFormat="1" ht="12.75">
      <c r="A104" s="12"/>
      <c r="B104" s="8"/>
      <c r="C104" s="9"/>
      <c r="D104" s="9"/>
      <c r="E104" s="14"/>
      <c r="F104" s="22"/>
      <c r="H104" s="15"/>
    </row>
    <row r="105" spans="1:8" s="3" customFormat="1" ht="12.75">
      <c r="A105" s="16" t="s">
        <v>66</v>
      </c>
      <c r="B105" s="69">
        <v>758</v>
      </c>
      <c r="C105" s="18"/>
      <c r="D105" s="18"/>
      <c r="E105" s="19" t="s">
        <v>20</v>
      </c>
      <c r="F105" s="20">
        <f>SUM(F106,F109,F112)</f>
        <v>12533377</v>
      </c>
      <c r="H105" s="15"/>
    </row>
    <row r="106" spans="1:8" s="3" customFormat="1" ht="25.5">
      <c r="A106" s="12"/>
      <c r="B106" s="8"/>
      <c r="C106" s="36">
        <v>75801</v>
      </c>
      <c r="D106" s="36"/>
      <c r="E106" s="26" t="s">
        <v>35</v>
      </c>
      <c r="F106" s="27">
        <f>SUM(F107)</f>
        <v>8057300</v>
      </c>
      <c r="H106" s="15"/>
    </row>
    <row r="107" spans="1:8" s="3" customFormat="1" ht="12.75">
      <c r="A107" s="12"/>
      <c r="B107" s="8"/>
      <c r="C107" s="9"/>
      <c r="D107" s="9">
        <v>2920</v>
      </c>
      <c r="E107" s="14" t="s">
        <v>21</v>
      </c>
      <c r="F107" s="22">
        <v>8057300</v>
      </c>
      <c r="H107" s="15"/>
    </row>
    <row r="108" spans="1:8" s="3" customFormat="1" ht="12.75">
      <c r="A108" s="12"/>
      <c r="B108" s="8"/>
      <c r="C108" s="9"/>
      <c r="D108" s="9"/>
      <c r="E108" s="14"/>
      <c r="F108" s="22"/>
      <c r="H108" s="15"/>
    </row>
    <row r="109" spans="1:8" s="3" customFormat="1" ht="25.5">
      <c r="A109" s="12"/>
      <c r="B109" s="8"/>
      <c r="C109" s="36">
        <v>75807</v>
      </c>
      <c r="D109" s="36"/>
      <c r="E109" s="26" t="s">
        <v>24</v>
      </c>
      <c r="F109" s="27">
        <f>SUM(F110)</f>
        <v>4326619</v>
      </c>
      <c r="H109" s="15"/>
    </row>
    <row r="110" spans="1:8" s="3" customFormat="1" ht="12.75">
      <c r="A110" s="12"/>
      <c r="B110" s="8"/>
      <c r="C110" s="9"/>
      <c r="D110" s="9">
        <v>2920</v>
      </c>
      <c r="E110" s="14" t="s">
        <v>21</v>
      </c>
      <c r="F110" s="22">
        <v>4326619</v>
      </c>
      <c r="H110" s="15"/>
    </row>
    <row r="111" spans="1:8" s="3" customFormat="1" ht="12.75">
      <c r="A111" s="12"/>
      <c r="B111" s="8"/>
      <c r="C111" s="9"/>
      <c r="D111" s="9"/>
      <c r="E111" s="14"/>
      <c r="F111" s="22"/>
      <c r="H111" s="15"/>
    </row>
    <row r="112" spans="1:8" s="3" customFormat="1" ht="25.5">
      <c r="A112" s="12"/>
      <c r="B112" s="8"/>
      <c r="C112" s="36">
        <v>75831</v>
      </c>
      <c r="D112" s="36"/>
      <c r="E112" s="26" t="s">
        <v>27</v>
      </c>
      <c r="F112" s="27">
        <f>SUM(F113)</f>
        <v>149458</v>
      </c>
      <c r="H112" s="15"/>
    </row>
    <row r="113" spans="1:8" s="3" customFormat="1" ht="12.75">
      <c r="A113" s="12"/>
      <c r="B113" s="8"/>
      <c r="C113" s="9"/>
      <c r="D113" s="9">
        <v>2920</v>
      </c>
      <c r="E113" s="14" t="s">
        <v>21</v>
      </c>
      <c r="F113" s="22">
        <v>149458</v>
      </c>
      <c r="H113" s="15"/>
    </row>
    <row r="114" spans="1:8" s="3" customFormat="1" ht="12.75">
      <c r="A114" s="12"/>
      <c r="B114" s="8"/>
      <c r="C114" s="9"/>
      <c r="D114" s="9"/>
      <c r="E114" s="14"/>
      <c r="F114" s="22"/>
      <c r="H114" s="15"/>
    </row>
    <row r="115" spans="1:6" s="15" customFormat="1" ht="12.75">
      <c r="A115" s="16" t="s">
        <v>73</v>
      </c>
      <c r="B115" s="69">
        <v>801</v>
      </c>
      <c r="C115" s="18"/>
      <c r="D115" s="18"/>
      <c r="E115" s="19" t="s">
        <v>101</v>
      </c>
      <c r="F115" s="20">
        <f>SUM(F116)</f>
        <v>450886</v>
      </c>
    </row>
    <row r="116" spans="1:8" s="28" customFormat="1" ht="12.75">
      <c r="A116" s="23"/>
      <c r="B116" s="73"/>
      <c r="C116" s="36">
        <v>80104</v>
      </c>
      <c r="D116" s="36"/>
      <c r="E116" s="26" t="s">
        <v>102</v>
      </c>
      <c r="F116" s="27">
        <f>SUM(F117,F119)</f>
        <v>450886</v>
      </c>
      <c r="H116" s="29"/>
    </row>
    <row r="117" spans="1:8" s="3" customFormat="1" ht="12.75">
      <c r="A117" s="12"/>
      <c r="B117" s="8"/>
      <c r="C117" s="9"/>
      <c r="D117" s="37" t="s">
        <v>60</v>
      </c>
      <c r="E117" s="14" t="s">
        <v>9</v>
      </c>
      <c r="F117" s="22">
        <f>SUM(F118)</f>
        <v>93640</v>
      </c>
      <c r="H117" s="15"/>
    </row>
    <row r="118" spans="1:8" s="3" customFormat="1" ht="51">
      <c r="A118" s="12"/>
      <c r="B118" s="8"/>
      <c r="C118" s="9"/>
      <c r="D118" s="9"/>
      <c r="E118" s="14" t="s">
        <v>107</v>
      </c>
      <c r="F118" s="22">
        <v>93640</v>
      </c>
      <c r="H118" s="15"/>
    </row>
    <row r="119" spans="1:8" s="3" customFormat="1" ht="51">
      <c r="A119" s="12"/>
      <c r="B119" s="8"/>
      <c r="C119" s="9"/>
      <c r="D119" s="37" t="s">
        <v>103</v>
      </c>
      <c r="E119" s="102" t="s">
        <v>140</v>
      </c>
      <c r="F119" s="22">
        <v>357246</v>
      </c>
      <c r="H119" s="15"/>
    </row>
    <row r="120" spans="1:8" s="3" customFormat="1" ht="12" customHeight="1">
      <c r="A120" s="12"/>
      <c r="B120" s="8"/>
      <c r="C120" s="9"/>
      <c r="D120" s="37"/>
      <c r="E120" s="14"/>
      <c r="F120" s="22"/>
      <c r="H120" s="15"/>
    </row>
    <row r="121" spans="1:8" s="3" customFormat="1" ht="12.75">
      <c r="A121" s="16" t="s">
        <v>73</v>
      </c>
      <c r="B121" s="69">
        <v>851</v>
      </c>
      <c r="C121" s="18"/>
      <c r="D121" s="70"/>
      <c r="E121" s="19" t="s">
        <v>28</v>
      </c>
      <c r="F121" s="20">
        <f>SUM(F122)</f>
        <v>590</v>
      </c>
      <c r="H121" s="15"/>
    </row>
    <row r="122" spans="1:12" s="28" customFormat="1" ht="12.75">
      <c r="A122" s="23"/>
      <c r="B122" s="73"/>
      <c r="C122" s="36">
        <v>85195</v>
      </c>
      <c r="D122" s="25"/>
      <c r="E122" s="26" t="s">
        <v>4</v>
      </c>
      <c r="F122" s="27">
        <f>SUM(F123)</f>
        <v>590</v>
      </c>
      <c r="G122" s="82"/>
      <c r="H122" s="83"/>
      <c r="I122" s="84"/>
      <c r="J122" s="84"/>
      <c r="K122" s="84"/>
      <c r="L122" s="84"/>
    </row>
    <row r="123" spans="1:12" s="3" customFormat="1" ht="76.5">
      <c r="A123" s="12"/>
      <c r="B123" s="8"/>
      <c r="C123" s="9"/>
      <c r="D123" s="37" t="s">
        <v>78</v>
      </c>
      <c r="E123" s="14" t="s">
        <v>136</v>
      </c>
      <c r="F123" s="22">
        <v>590</v>
      </c>
      <c r="G123" s="85"/>
      <c r="H123" s="83"/>
      <c r="I123" s="86"/>
      <c r="J123" s="85"/>
      <c r="K123" s="86"/>
      <c r="L123" s="86"/>
    </row>
    <row r="124" spans="1:12" s="3" customFormat="1" ht="12.75">
      <c r="A124" s="12"/>
      <c r="B124" s="8"/>
      <c r="C124" s="9"/>
      <c r="D124" s="37"/>
      <c r="E124" s="14"/>
      <c r="F124" s="22"/>
      <c r="G124" s="85"/>
      <c r="H124" s="83"/>
      <c r="I124" s="86"/>
      <c r="J124" s="86"/>
      <c r="K124" s="86"/>
      <c r="L124" s="86"/>
    </row>
    <row r="125" spans="1:8" s="3" customFormat="1" ht="12.75">
      <c r="A125" s="16" t="s">
        <v>79</v>
      </c>
      <c r="B125" s="69">
        <v>852</v>
      </c>
      <c r="C125" s="18"/>
      <c r="D125" s="70"/>
      <c r="E125" s="19" t="s">
        <v>25</v>
      </c>
      <c r="F125" s="20">
        <f>SUM(F126,F130,F139,F136,F142,F133)</f>
        <v>693570.61</v>
      </c>
      <c r="H125" s="15"/>
    </row>
    <row r="126" spans="1:8" s="3" customFormat="1" ht="83.25" customHeight="1">
      <c r="A126" s="12"/>
      <c r="B126" s="8"/>
      <c r="C126" s="36">
        <v>85213</v>
      </c>
      <c r="D126" s="36"/>
      <c r="E126" s="26" t="s">
        <v>74</v>
      </c>
      <c r="F126" s="27">
        <f>SUM(F127:F128)</f>
        <v>28490</v>
      </c>
      <c r="H126" s="15"/>
    </row>
    <row r="127" spans="1:8" s="3" customFormat="1" ht="76.5">
      <c r="A127" s="12"/>
      <c r="B127" s="8"/>
      <c r="C127" s="9"/>
      <c r="D127" s="9">
        <v>2010</v>
      </c>
      <c r="E127" s="14" t="s">
        <v>136</v>
      </c>
      <c r="F127" s="22">
        <v>14826</v>
      </c>
      <c r="H127" s="15"/>
    </row>
    <row r="128" spans="1:8" s="3" customFormat="1" ht="51">
      <c r="A128" s="12"/>
      <c r="B128" s="8"/>
      <c r="C128" s="9"/>
      <c r="D128" s="9">
        <v>2030</v>
      </c>
      <c r="E128" s="102" t="s">
        <v>140</v>
      </c>
      <c r="F128" s="22">
        <v>13664</v>
      </c>
      <c r="H128" s="15"/>
    </row>
    <row r="129" spans="1:6" ht="12.75">
      <c r="A129" s="46"/>
      <c r="B129" s="44"/>
      <c r="C129" s="45"/>
      <c r="D129" s="45"/>
      <c r="E129" s="47"/>
      <c r="F129" s="48"/>
    </row>
    <row r="130" spans="1:8" s="3" customFormat="1" ht="25.5">
      <c r="A130" s="12"/>
      <c r="B130" s="8"/>
      <c r="C130" s="36">
        <v>85214</v>
      </c>
      <c r="D130" s="36"/>
      <c r="E130" s="26" t="s">
        <v>36</v>
      </c>
      <c r="F130" s="27">
        <f>SUM(F131)</f>
        <v>141453</v>
      </c>
      <c r="H130" s="15"/>
    </row>
    <row r="131" spans="1:8" s="3" customFormat="1" ht="51">
      <c r="A131" s="12"/>
      <c r="B131" s="8"/>
      <c r="C131" s="9"/>
      <c r="D131" s="9">
        <v>2030</v>
      </c>
      <c r="E131" s="102" t="s">
        <v>140</v>
      </c>
      <c r="F131" s="22">
        <v>141453</v>
      </c>
      <c r="H131" s="15"/>
    </row>
    <row r="132" spans="1:8" s="3" customFormat="1" ht="15.75" customHeight="1">
      <c r="A132" s="12"/>
      <c r="B132" s="8"/>
      <c r="C132" s="9"/>
      <c r="D132" s="9"/>
      <c r="E132" s="14"/>
      <c r="F132" s="22"/>
      <c r="H132" s="15"/>
    </row>
    <row r="133" spans="1:8" s="28" customFormat="1" ht="15.75" customHeight="1">
      <c r="A133" s="23"/>
      <c r="B133" s="73"/>
      <c r="C133" s="36">
        <v>85215</v>
      </c>
      <c r="D133" s="36"/>
      <c r="E133" s="26" t="s">
        <v>105</v>
      </c>
      <c r="F133" s="27">
        <f>SUM(F134)</f>
        <v>2040</v>
      </c>
      <c r="H133" s="29"/>
    </row>
    <row r="134" spans="1:8" s="3" customFormat="1" ht="76.5">
      <c r="A134" s="12"/>
      <c r="B134" s="8"/>
      <c r="C134" s="9"/>
      <c r="D134" s="9">
        <v>2010</v>
      </c>
      <c r="E134" s="14" t="s">
        <v>136</v>
      </c>
      <c r="F134" s="22">
        <v>2040</v>
      </c>
      <c r="H134" s="15"/>
    </row>
    <row r="135" spans="1:8" s="3" customFormat="1" ht="15.75" customHeight="1">
      <c r="A135" s="12"/>
      <c r="B135" s="8"/>
      <c r="C135" s="9"/>
      <c r="D135" s="9"/>
      <c r="E135" s="14"/>
      <c r="F135" s="22"/>
      <c r="H135" s="15"/>
    </row>
    <row r="136" spans="1:8" s="28" customFormat="1" ht="15.75" customHeight="1">
      <c r="A136" s="23"/>
      <c r="B136" s="73"/>
      <c r="C136" s="36">
        <v>85216</v>
      </c>
      <c r="D136" s="36"/>
      <c r="E136" s="26" t="s">
        <v>81</v>
      </c>
      <c r="F136" s="27">
        <f>SUM(F137)</f>
        <v>88199</v>
      </c>
      <c r="H136" s="15"/>
    </row>
    <row r="137" spans="1:8" s="3" customFormat="1" ht="51">
      <c r="A137" s="12"/>
      <c r="B137" s="8"/>
      <c r="C137" s="9"/>
      <c r="D137" s="9">
        <v>2030</v>
      </c>
      <c r="E137" s="102" t="s">
        <v>140</v>
      </c>
      <c r="F137" s="22">
        <v>88199</v>
      </c>
      <c r="H137" s="15"/>
    </row>
    <row r="138" spans="1:8" s="3" customFormat="1" ht="14.25" customHeight="1">
      <c r="A138" s="12"/>
      <c r="B138" s="8"/>
      <c r="C138" s="9"/>
      <c r="D138" s="9"/>
      <c r="E138" s="14"/>
      <c r="F138" s="22"/>
      <c r="H138" s="15"/>
    </row>
    <row r="139" spans="1:8" s="3" customFormat="1" ht="12.75">
      <c r="A139" s="12"/>
      <c r="B139" s="8"/>
      <c r="C139" s="36">
        <v>85219</v>
      </c>
      <c r="D139" s="36"/>
      <c r="E139" s="26" t="s">
        <v>22</v>
      </c>
      <c r="F139" s="27">
        <f>SUM(F140)</f>
        <v>123606</v>
      </c>
      <c r="H139" s="15"/>
    </row>
    <row r="140" spans="1:8" s="3" customFormat="1" ht="51">
      <c r="A140" s="12"/>
      <c r="B140" s="8"/>
      <c r="C140" s="9"/>
      <c r="D140" s="9">
        <v>2030</v>
      </c>
      <c r="E140" s="102" t="s">
        <v>140</v>
      </c>
      <c r="F140" s="22">
        <v>123606</v>
      </c>
      <c r="H140" s="15"/>
    </row>
    <row r="141" spans="1:8" s="3" customFormat="1" ht="12.75">
      <c r="A141" s="12"/>
      <c r="B141" s="8"/>
      <c r="C141" s="9"/>
      <c r="D141" s="9"/>
      <c r="E141" s="14"/>
      <c r="F141" s="22"/>
      <c r="H141" s="15"/>
    </row>
    <row r="142" spans="1:8" s="3" customFormat="1" ht="12.75">
      <c r="A142" s="12"/>
      <c r="B142" s="8"/>
      <c r="C142" s="36">
        <v>85295</v>
      </c>
      <c r="D142" s="36"/>
      <c r="E142" s="26" t="s">
        <v>4</v>
      </c>
      <c r="F142" s="27">
        <f>SUM(F143,F145,F146)</f>
        <v>309782.61</v>
      </c>
      <c r="H142" s="15"/>
    </row>
    <row r="143" spans="1:8" s="94" customFormat="1" ht="102">
      <c r="A143" s="88"/>
      <c r="B143" s="89"/>
      <c r="C143" s="90"/>
      <c r="D143" s="105">
        <v>2008</v>
      </c>
      <c r="E143" s="91" t="s">
        <v>126</v>
      </c>
      <c r="F143" s="92">
        <f>SUM(F144)</f>
        <v>163315.61</v>
      </c>
      <c r="G143" s="93"/>
      <c r="H143" s="15"/>
    </row>
    <row r="144" spans="1:8" s="94" customFormat="1" ht="25.5">
      <c r="A144" s="95"/>
      <c r="B144" s="96"/>
      <c r="C144" s="97"/>
      <c r="D144" s="97"/>
      <c r="E144" s="98" t="s">
        <v>131</v>
      </c>
      <c r="F144" s="99">
        <v>163315.61</v>
      </c>
      <c r="H144" s="15"/>
    </row>
    <row r="145" spans="1:8" s="3" customFormat="1" ht="51">
      <c r="A145" s="12"/>
      <c r="B145" s="8"/>
      <c r="C145" s="36"/>
      <c r="D145" s="9">
        <v>2030</v>
      </c>
      <c r="E145" s="102" t="s">
        <v>140</v>
      </c>
      <c r="F145" s="22">
        <v>81167</v>
      </c>
      <c r="H145" s="15"/>
    </row>
    <row r="146" spans="1:8" s="3" customFormat="1" ht="51">
      <c r="A146" s="12"/>
      <c r="B146" s="8"/>
      <c r="C146" s="36"/>
      <c r="D146" s="106">
        <v>2360</v>
      </c>
      <c r="E146" s="14" t="s">
        <v>68</v>
      </c>
      <c r="F146" s="22">
        <v>65300</v>
      </c>
      <c r="G146" s="118"/>
      <c r="H146" s="15"/>
    </row>
    <row r="147" spans="1:8" s="3" customFormat="1" ht="12.75">
      <c r="A147" s="12"/>
      <c r="B147" s="8"/>
      <c r="C147" s="9"/>
      <c r="D147" s="9"/>
      <c r="E147" s="14"/>
      <c r="F147" s="22"/>
      <c r="H147" s="15"/>
    </row>
    <row r="148" spans="1:8" s="3" customFormat="1" ht="12.75">
      <c r="A148" s="16" t="s">
        <v>100</v>
      </c>
      <c r="B148" s="69">
        <v>855</v>
      </c>
      <c r="C148" s="18"/>
      <c r="D148" s="70"/>
      <c r="E148" s="19" t="s">
        <v>132</v>
      </c>
      <c r="F148" s="20">
        <f>SUM(F149,F151)</f>
        <v>7156087</v>
      </c>
      <c r="H148" s="15"/>
    </row>
    <row r="149" spans="1:8" s="28" customFormat="1" ht="12.75">
      <c r="A149" s="23"/>
      <c r="B149" s="73"/>
      <c r="C149" s="36">
        <v>85501</v>
      </c>
      <c r="D149" s="36"/>
      <c r="E149" s="26" t="s">
        <v>134</v>
      </c>
      <c r="F149" s="27">
        <f>SUM(F150)</f>
        <v>4410835</v>
      </c>
      <c r="H149" s="29"/>
    </row>
    <row r="150" spans="1:8" s="3" customFormat="1" ht="102">
      <c r="A150" s="12"/>
      <c r="B150" s="8"/>
      <c r="C150" s="9"/>
      <c r="D150" s="9">
        <v>2060</v>
      </c>
      <c r="E150" s="14" t="s">
        <v>135</v>
      </c>
      <c r="F150" s="22">
        <v>4410835</v>
      </c>
      <c r="H150" s="15"/>
    </row>
    <row r="151" spans="1:8" s="28" customFormat="1" ht="51">
      <c r="A151" s="23"/>
      <c r="B151" s="73"/>
      <c r="C151" s="36">
        <v>85502</v>
      </c>
      <c r="D151" s="36"/>
      <c r="E151" s="26" t="s">
        <v>82</v>
      </c>
      <c r="F151" s="27">
        <f>SUM(F152)</f>
        <v>2745252</v>
      </c>
      <c r="H151" s="29"/>
    </row>
    <row r="152" spans="1:8" s="3" customFormat="1" ht="76.5">
      <c r="A152" s="12"/>
      <c r="B152" s="8"/>
      <c r="C152" s="9"/>
      <c r="D152" s="9">
        <v>2010</v>
      </c>
      <c r="E152" s="14" t="s">
        <v>136</v>
      </c>
      <c r="F152" s="22">
        <v>2745252</v>
      </c>
      <c r="H152" s="15"/>
    </row>
    <row r="153" spans="1:8" s="3" customFormat="1" ht="12.75">
      <c r="A153" s="12"/>
      <c r="B153" s="8"/>
      <c r="C153" s="9"/>
      <c r="D153" s="9"/>
      <c r="E153" s="14"/>
      <c r="F153" s="22"/>
      <c r="H153" s="15"/>
    </row>
    <row r="154" spans="1:8" s="3" customFormat="1" ht="25.5">
      <c r="A154" s="78" t="s">
        <v>133</v>
      </c>
      <c r="B154" s="18">
        <v>900</v>
      </c>
      <c r="C154" s="18"/>
      <c r="D154" s="18"/>
      <c r="E154" s="19" t="s">
        <v>84</v>
      </c>
      <c r="F154" s="20">
        <f>SUM(F156,F161)</f>
        <v>1039104</v>
      </c>
      <c r="H154" s="15"/>
    </row>
    <row r="155" spans="1:6" ht="12.75">
      <c r="A155" s="46"/>
      <c r="B155" s="44"/>
      <c r="C155" s="49"/>
      <c r="D155" s="49"/>
      <c r="E155" s="50"/>
      <c r="F155" s="51"/>
    </row>
    <row r="156" spans="1:8" s="28" customFormat="1" ht="12.75">
      <c r="A156" s="23"/>
      <c r="B156" s="73"/>
      <c r="C156" s="36">
        <v>90002</v>
      </c>
      <c r="D156" s="36"/>
      <c r="E156" s="26" t="s">
        <v>130</v>
      </c>
      <c r="F156" s="27">
        <f>SUM(F157,F159)</f>
        <v>1008104</v>
      </c>
      <c r="H156" s="29"/>
    </row>
    <row r="157" spans="1:8" s="3" customFormat="1" ht="51">
      <c r="A157" s="12"/>
      <c r="B157" s="8"/>
      <c r="C157" s="36"/>
      <c r="D157" s="37" t="s">
        <v>98</v>
      </c>
      <c r="E157" s="14" t="s">
        <v>99</v>
      </c>
      <c r="F157" s="22">
        <f>SUM(F158)</f>
        <v>1007304</v>
      </c>
      <c r="H157" s="15"/>
    </row>
    <row r="158" spans="1:8" s="3" customFormat="1" ht="25.5">
      <c r="A158" s="12"/>
      <c r="B158" s="8"/>
      <c r="C158" s="36"/>
      <c r="D158" s="37"/>
      <c r="E158" s="14" t="s">
        <v>92</v>
      </c>
      <c r="F158" s="22">
        <v>1007304</v>
      </c>
      <c r="H158" s="15"/>
    </row>
    <row r="159" spans="1:8" s="3" customFormat="1" ht="25.5">
      <c r="A159" s="12"/>
      <c r="B159" s="8"/>
      <c r="C159" s="9"/>
      <c r="D159" s="87" t="s">
        <v>50</v>
      </c>
      <c r="E159" s="14" t="s">
        <v>113</v>
      </c>
      <c r="F159" s="22">
        <v>800</v>
      </c>
      <c r="H159" s="15"/>
    </row>
    <row r="160" spans="1:8" s="3" customFormat="1" ht="12.75">
      <c r="A160" s="12"/>
      <c r="B160" s="8"/>
      <c r="C160" s="36"/>
      <c r="D160" s="36"/>
      <c r="E160" s="26"/>
      <c r="F160" s="27"/>
      <c r="H160" s="15"/>
    </row>
    <row r="161" spans="1:8" s="3" customFormat="1" ht="38.25">
      <c r="A161" s="12"/>
      <c r="B161" s="8"/>
      <c r="C161" s="36">
        <v>90019</v>
      </c>
      <c r="D161" s="36"/>
      <c r="E161" s="26" t="s">
        <v>85</v>
      </c>
      <c r="F161" s="27">
        <f>SUM(F162)</f>
        <v>31000</v>
      </c>
      <c r="H161" s="15"/>
    </row>
    <row r="162" spans="1:8" s="3" customFormat="1" ht="12.75">
      <c r="A162" s="12"/>
      <c r="B162" s="8"/>
      <c r="C162" s="9"/>
      <c r="D162" s="37" t="s">
        <v>60</v>
      </c>
      <c r="E162" s="14" t="s">
        <v>9</v>
      </c>
      <c r="F162" s="22">
        <f>SUM(F163:F164)</f>
        <v>31000</v>
      </c>
      <c r="H162" s="15"/>
    </row>
    <row r="163" spans="1:8" s="3" customFormat="1" ht="25.5">
      <c r="A163" s="12"/>
      <c r="B163" s="8"/>
      <c r="C163" s="9"/>
      <c r="D163" s="9"/>
      <c r="E163" s="14" t="s">
        <v>86</v>
      </c>
      <c r="F163" s="22">
        <v>30000</v>
      </c>
      <c r="H163" s="15"/>
    </row>
    <row r="164" spans="1:8" s="3" customFormat="1" ht="25.5">
      <c r="A164" s="12"/>
      <c r="B164" s="8"/>
      <c r="C164" s="9"/>
      <c r="D164" s="9"/>
      <c r="E164" s="14" t="s">
        <v>87</v>
      </c>
      <c r="F164" s="22">
        <v>1000</v>
      </c>
      <c r="H164" s="15"/>
    </row>
    <row r="165" spans="1:6" ht="12.75">
      <c r="A165" s="46"/>
      <c r="B165" s="44"/>
      <c r="C165" s="45"/>
      <c r="D165" s="45"/>
      <c r="E165" s="47"/>
      <c r="F165" s="48"/>
    </row>
    <row r="166" spans="1:6" ht="12.75">
      <c r="A166" s="46"/>
      <c r="B166" s="44"/>
      <c r="C166" s="45"/>
      <c r="D166" s="45"/>
      <c r="E166" s="47"/>
      <c r="F166" s="48"/>
    </row>
    <row r="167" spans="1:8" s="3" customFormat="1" ht="12.75">
      <c r="A167" s="16"/>
      <c r="B167" s="69"/>
      <c r="C167" s="18"/>
      <c r="D167" s="18"/>
      <c r="E167" s="19" t="s">
        <v>23</v>
      </c>
      <c r="F167" s="20">
        <f>SUM(F11,F16,F21,F36,F41,F54,F59,F69,F105,F115,F121,F125,F154,F64,F148)</f>
        <v>36530151.61</v>
      </c>
      <c r="H167" s="15"/>
    </row>
    <row r="168" spans="1:6" ht="12.75">
      <c r="A168" s="46"/>
      <c r="B168" s="44"/>
      <c r="C168" s="45"/>
      <c r="D168" s="45"/>
      <c r="E168" s="47"/>
      <c r="F168" s="48"/>
    </row>
    <row r="169" spans="1:6" ht="12.75">
      <c r="A169" s="61"/>
      <c r="B169" s="62"/>
      <c r="C169" s="63"/>
      <c r="D169" s="63"/>
      <c r="E169" s="64"/>
      <c r="F169" s="65"/>
    </row>
  </sheetData>
  <sheetProtection/>
  <mergeCells count="7">
    <mergeCell ref="G43:H43"/>
    <mergeCell ref="E1:F1"/>
    <mergeCell ref="E2:F2"/>
    <mergeCell ref="E3:F3"/>
    <mergeCell ref="E4:F4"/>
    <mergeCell ref="A5:F5"/>
    <mergeCell ref="A6:F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2015-02-06T13:09:34Z</cp:lastPrinted>
  <dcterms:created xsi:type="dcterms:W3CDTF">1997-02-26T13:46:56Z</dcterms:created>
  <dcterms:modified xsi:type="dcterms:W3CDTF">2017-01-31T08:30:40Z</dcterms:modified>
  <cp:category/>
  <cp:version/>
  <cp:contentType/>
  <cp:contentStatus/>
</cp:coreProperties>
</file>