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06" windowWidth="15480" windowHeight="10830" activeTab="0"/>
  </bookViews>
  <sheets>
    <sheet name="Arkusz1" sheetId="1" r:id="rId1"/>
  </sheets>
  <definedNames>
    <definedName name="_xlnm.Print_Area" localSheetId="0">'Arkusz1'!$A$1:$H$83</definedName>
  </definedNames>
  <calcPr fullCalcOnLoad="1"/>
</workbook>
</file>

<file path=xl/comments1.xml><?xml version="1.0" encoding="utf-8"?>
<comments xmlns="http://schemas.openxmlformats.org/spreadsheetml/2006/main">
  <authors>
    <author>Maria Śmieszek</author>
  </authors>
  <commentList>
    <comment ref="A52" authorId="0">
      <text>
        <r>
          <rPr>
            <b/>
            <sz val="8"/>
            <rFont val="Tahoma"/>
            <family val="0"/>
          </rPr>
          <t>Maria Śmieszek: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<sst xmlns="http://schemas.openxmlformats.org/spreadsheetml/2006/main" count="94" uniqueCount="80">
  <si>
    <t>Lp.</t>
  </si>
  <si>
    <t>Dz.</t>
  </si>
  <si>
    <t>Rozdz.</t>
  </si>
  <si>
    <t>Par.</t>
  </si>
  <si>
    <t>Nazwa</t>
  </si>
  <si>
    <t>Plan po zm.</t>
  </si>
  <si>
    <t>Wykonan.</t>
  </si>
  <si>
    <t>%</t>
  </si>
  <si>
    <t>Administracja publiczna</t>
  </si>
  <si>
    <t>Urzędy wojewódzkie</t>
  </si>
  <si>
    <t>Dotacje celowe otrzymane z budżetu państwa na realizację zadań bieżących z zakresu administracji rządowej oraz innych zadań zleconych gminie (związkom gmin) ustawami</t>
  </si>
  <si>
    <t>2.</t>
  </si>
  <si>
    <t>Urzędy naczelnych organów władzy państwowej, kontroli i ochrony prawa oraz sądownictwa</t>
  </si>
  <si>
    <t>Urzędy naczelnych organów władzy państwowej, kontroli i ochrony prawa</t>
  </si>
  <si>
    <t>Dotacje celowe otrzymane z budżetu państwa na realizację zadań bieżących z zakresu administracji rządowej oraz innych zadań zleconych gminie (związkom gmin) ustawami</t>
  </si>
  <si>
    <t>Pomoc społeczna</t>
  </si>
  <si>
    <t>Świadczenie rodzinne, zaliczka alimentacyjna oraz składki na ubezpieczenia emerytalne i rentowe z ubezpieczenia społecznego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</si>
  <si>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</si>
  <si>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zadań bieżących z zakresu administracji rządowej oraz innych zadań zleconych gminie (związkom gmin) ustawami</t>
  </si>
  <si>
    <t>Zasiłki i pomoc w naturze oraz składki na ubezpieczenia emerytalne i rentowe</t>
  </si>
  <si>
    <t>Dotacje celowe otrzymane z budżetu państwa na realizację zadań bieżących z zakresu administracji rządowej oraz innych zadań zleconych gminie (związkom gmin) ustawami</t>
  </si>
  <si>
    <t>RAZEM dotacje na w/w zadania</t>
  </si>
  <si>
    <t>WYDATKI  NA  ZADANIA  ZLECONE</t>
  </si>
  <si>
    <t>Lp.</t>
  </si>
  <si>
    <t>Dział</t>
  </si>
  <si>
    <t>Rozdz.</t>
  </si>
  <si>
    <t>Par.</t>
  </si>
  <si>
    <t>Nazwa</t>
  </si>
  <si>
    <t>Plan po zm.</t>
  </si>
  <si>
    <t>Wykonan.</t>
  </si>
  <si>
    <t>%</t>
  </si>
  <si>
    <t>1.</t>
  </si>
  <si>
    <t xml:space="preserve">Administracja publiczna </t>
  </si>
  <si>
    <t>Urzędy wojewódzkie</t>
  </si>
  <si>
    <t>Wynagrodzenia osobowe pracowników</t>
  </si>
  <si>
    <t>Składki na ubezpieczenia społeczne</t>
  </si>
  <si>
    <t>Składki na Fundusz Pracy</t>
  </si>
  <si>
    <t>Zadania nadzorowane przez Wydział Spraw Obywatelskich i Migracji, Wydział Rozwoju Lokalnego oraz Wydział Zarządzania Kryzysowego Śląskiego Urzędu Wojewódzkiego w Katowicach</t>
  </si>
  <si>
    <t>Urzędy naczelnych organów władzy państwowej, kontroli i ochrony prawa oraz sądownictwa</t>
  </si>
  <si>
    <t xml:space="preserve">Urzędy naczelnych organów władzy państwowej, kontroli i ochrony prawa </t>
  </si>
  <si>
    <t>Zakup materiałów i wyposażenia</t>
  </si>
  <si>
    <t xml:space="preserve">Z przeznaczeniem na prowadzenie rejestru wyborców , środki przekazuje Krajowe Biuro Wyborcze  </t>
  </si>
  <si>
    <t>Pomoc społeczna</t>
  </si>
  <si>
    <t>Świadczenia rodzinne, zaliczka alimentacyjna oraz składki na ubezpieczenia emerytalne i rentowe z ubezpieczenia społecznego</t>
  </si>
  <si>
    <t>Świadczenie społeczne</t>
  </si>
  <si>
    <t>Wynagrodzenia osobowe pracowników</t>
  </si>
  <si>
    <t>Dodatkowe wynagrodzenie roczne</t>
  </si>
  <si>
    <t>Składki na ubezpieczenie społeczne</t>
  </si>
  <si>
    <t>Składki na Fundusz Pracy</t>
  </si>
  <si>
    <t>Zakup materiałów i wyposażenia</t>
  </si>
  <si>
    <t>Zakup usług pozostałych</t>
  </si>
  <si>
    <t xml:space="preserve">Składki na ubezpieczenie zdrowotne </t>
  </si>
  <si>
    <t>Zasiłki i pomoc w naturze oraz składki na ubezpieczenie społeczne</t>
  </si>
  <si>
    <t>Świadczenia społeczne</t>
  </si>
  <si>
    <t>Wydatki w tym dziale realizuje Miejski Ośrodek Pomocy Społecznej w Kuźni Raciborskiej</t>
  </si>
  <si>
    <t>RAZEM wydatki na w/w zadania</t>
  </si>
  <si>
    <t xml:space="preserve"> </t>
  </si>
  <si>
    <t>Zakup materiałów papierniczych do sprzętu drukarskiego i urządzeń kserograficznych</t>
  </si>
  <si>
    <t>3.</t>
  </si>
  <si>
    <t>4.</t>
  </si>
  <si>
    <t>010</t>
  </si>
  <si>
    <t>Rolnictwo i łowiectwo</t>
  </si>
  <si>
    <t>2010</t>
  </si>
  <si>
    <t>01095</t>
  </si>
  <si>
    <t>Pozostała działalność</t>
  </si>
  <si>
    <t>4300</t>
  </si>
  <si>
    <t>Różne opłaty i składki</t>
  </si>
  <si>
    <t>4370</t>
  </si>
  <si>
    <t>75108</t>
  </si>
  <si>
    <t>Wybory do sejmu i senatu</t>
  </si>
  <si>
    <t>155,15</t>
  </si>
  <si>
    <t>510,98</t>
  </si>
  <si>
    <t>Składki na  Fundusz Pracy</t>
  </si>
  <si>
    <t>Wynagrodzenia bezosobowe</t>
  </si>
  <si>
    <t>Szkolenie pracowników niebędących członkami  korpusu służby cywilnej</t>
  </si>
  <si>
    <t>DOTACJE NA ZADANIA ZLECONE OTRZYMANE Z BUDŻETU PAŃSTWA za I półrocze  2008 r.</t>
  </si>
  <si>
    <t>Opłaty z tytułu zakupu usług telekomunikacyjnych telefonii stacjonarnej</t>
  </si>
  <si>
    <t>Składki na ubezpieczenie zdrowotne opłacane za osoby pobierające niektóre świadczenia z pomocy społecznej, niektóre świadczenia rodzinne oraz za osoby uczestniczące w zajęciach w centrum integracji społecznej</t>
  </si>
  <si>
    <t>Dotacje celowa  otrzymane z budżetu państwa na realizację zadań bieżących  z zakresu administracji rządowej oraz innych zadań zleconych gminie ( związkom gmin) ustawami</t>
  </si>
  <si>
    <t>Załącznik Nr 4 do Zarządzenia Nr B.0151- 198/08 Burmistrza Miasta Kuźnia Raciborska 
z dnia 25 sierpnia 2008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</si>
</sst>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#.00"/>
    <numFmt numFmtId="173" formatCode="#,##0_ ;\-#,##0\ "/>
  </numFmts>
  <fonts count="12">
    <font>
      <sz val="10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 CE"/>
      <family val="2"/>
    </font>
    <font>
      <i/>
      <sz val="10"/>
      <color indexed="8"/>
      <name val="Arial CE"/>
      <family val="0"/>
    </font>
    <font>
      <sz val="10"/>
      <color indexed="8"/>
      <name val="Albany"/>
      <family val="2"/>
    </font>
    <font>
      <b/>
      <i/>
      <sz val="10"/>
      <color indexed="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Arial CE"/>
      <family val="0"/>
    </font>
    <font>
      <i/>
      <sz val="10"/>
      <color indexed="8"/>
      <name val="Arial"/>
      <family val="0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Alignment="1">
      <alignment wrapText="1"/>
    </xf>
    <xf numFmtId="0" fontId="2" fillId="0" borderId="0" xfId="0" applyAlignment="1">
      <alignment wrapText="1"/>
    </xf>
    <xf numFmtId="0" fontId="3" fillId="0" borderId="0" xfId="0" applyAlignment="1">
      <alignment horizontal="left" wrapText="1"/>
    </xf>
    <xf numFmtId="0" fontId="3" fillId="0" borderId="0" xfId="0" applyAlignment="1">
      <alignment horizontal="center" wrapText="1"/>
    </xf>
    <xf numFmtId="49" fontId="3" fillId="0" borderId="1" xfId="0" applyAlignment="1">
      <alignment horizontal="center" vertical="center" wrapText="1"/>
    </xf>
    <xf numFmtId="0" fontId="3" fillId="0" borderId="1" xfId="0" applyAlignment="1">
      <alignment horizontal="center" wrapText="1"/>
    </xf>
    <xf numFmtId="0" fontId="3" fillId="0" borderId="1" xfId="0" applyAlignment="1">
      <alignment horizontal="center" vertical="center" wrapText="1"/>
    </xf>
    <xf numFmtId="49" fontId="1" fillId="0" borderId="1" xfId="0" applyAlignment="1">
      <alignment vertical="center" wrapText="1"/>
    </xf>
    <xf numFmtId="0" fontId="1" fillId="0" borderId="1" xfId="0" applyAlignment="1">
      <alignment vertical="center" wrapText="1"/>
    </xf>
    <xf numFmtId="49" fontId="3" fillId="2" borderId="1" xfId="0" applyAlignment="1">
      <alignment vertical="center" wrapText="1"/>
    </xf>
    <xf numFmtId="0" fontId="3" fillId="2" borderId="1" xfId="0" applyAlignment="1">
      <alignment vertical="center" wrapText="1"/>
    </xf>
    <xf numFmtId="10" fontId="3" fillId="2" borderId="1" xfId="0" applyAlignment="1">
      <alignment horizontal="right" vertical="center" wrapText="1"/>
    </xf>
    <xf numFmtId="49" fontId="3" fillId="3" borderId="1" xfId="0" applyAlignment="1">
      <alignment vertical="center" wrapText="1"/>
    </xf>
    <xf numFmtId="0" fontId="3" fillId="3" borderId="1" xfId="0" applyAlignment="1">
      <alignment vertical="center" wrapText="1"/>
    </xf>
    <xf numFmtId="10" fontId="3" fillId="3" borderId="1" xfId="0" applyAlignment="1">
      <alignment horizontal="right" vertical="center" wrapText="1"/>
    </xf>
    <xf numFmtId="49" fontId="1" fillId="4" borderId="1" xfId="0" applyAlignment="1">
      <alignment vertical="center" wrapText="1"/>
    </xf>
    <xf numFmtId="0" fontId="4" fillId="4" borderId="1" xfId="0" applyAlignment="1">
      <alignment vertical="center" wrapText="1"/>
    </xf>
    <xf numFmtId="10" fontId="4" fillId="4" borderId="1" xfId="0" applyAlignment="1">
      <alignment horizontal="right" vertical="center" wrapText="1"/>
    </xf>
    <xf numFmtId="0" fontId="2" fillId="4" borderId="0" xfId="0" applyAlignment="1">
      <alignment wrapText="1"/>
    </xf>
    <xf numFmtId="10" fontId="1" fillId="0" borderId="1" xfId="0" applyAlignment="1">
      <alignment horizontal="right" vertical="center" wrapText="1"/>
    </xf>
    <xf numFmtId="0" fontId="5" fillId="0" borderId="1" xfId="0" applyAlignment="1">
      <alignment wrapText="1"/>
    </xf>
    <xf numFmtId="10" fontId="1" fillId="0" borderId="1" xfId="0" applyAlignment="1">
      <alignment horizontal="right" vertical="center" wrapText="1"/>
    </xf>
    <xf numFmtId="10" fontId="1" fillId="4" borderId="1" xfId="0" applyAlignment="1">
      <alignment horizontal="right" vertical="center" wrapText="1"/>
    </xf>
    <xf numFmtId="10" fontId="3" fillId="0" borderId="1" xfId="0" applyAlignment="1">
      <alignment horizontal="right" vertical="center" wrapText="1"/>
    </xf>
    <xf numFmtId="49" fontId="1" fillId="2" borderId="1" xfId="0" applyAlignment="1">
      <alignment vertical="center" wrapText="1"/>
    </xf>
    <xf numFmtId="0" fontId="2" fillId="2" borderId="0" xfId="0" applyAlignment="1">
      <alignment wrapText="1"/>
    </xf>
    <xf numFmtId="172" fontId="1" fillId="0" borderId="0" xfId="0" applyAlignment="1">
      <alignment wrapText="1"/>
    </xf>
    <xf numFmtId="172" fontId="3" fillId="0" borderId="0" xfId="0" applyAlignment="1">
      <alignment horizontal="center" wrapText="1"/>
    </xf>
    <xf numFmtId="172" fontId="3" fillId="0" borderId="1" xfId="0" applyAlignment="1">
      <alignment horizontal="center" wrapText="1"/>
    </xf>
    <xf numFmtId="49" fontId="3" fillId="0" borderId="1" xfId="0" applyAlignment="1">
      <alignment horizontal="center" wrapText="1"/>
    </xf>
    <xf numFmtId="0" fontId="1" fillId="0" borderId="1" xfId="0" applyAlignment="1">
      <alignment wrapText="1"/>
    </xf>
    <xf numFmtId="172" fontId="1" fillId="0" borderId="1" xfId="0" applyAlignment="1">
      <alignment wrapText="1"/>
    </xf>
    <xf numFmtId="0" fontId="3" fillId="2" borderId="1" xfId="0" applyAlignment="1">
      <alignment wrapText="1"/>
    </xf>
    <xf numFmtId="10" fontId="3" fillId="2" borderId="1" xfId="0" applyAlignment="1">
      <alignment wrapText="1"/>
    </xf>
    <xf numFmtId="0" fontId="1" fillId="4" borderId="1" xfId="0" applyAlignment="1">
      <alignment wrapText="1"/>
    </xf>
    <xf numFmtId="0" fontId="4" fillId="4" borderId="1" xfId="0" applyAlignment="1">
      <alignment wrapText="1"/>
    </xf>
    <xf numFmtId="10" fontId="4" fillId="4" borderId="1" xfId="0" applyAlignment="1">
      <alignment wrapText="1"/>
    </xf>
    <xf numFmtId="10" fontId="1" fillId="0" borderId="1" xfId="0" applyAlignment="1">
      <alignment wrapText="1"/>
    </xf>
    <xf numFmtId="0" fontId="1" fillId="0" borderId="1" xfId="0" applyAlignment="1">
      <alignment horizontal="center" wrapText="1"/>
    </xf>
    <xf numFmtId="10" fontId="3" fillId="4" borderId="1" xfId="0" applyAlignment="1">
      <alignment wrapText="1"/>
    </xf>
    <xf numFmtId="0" fontId="3" fillId="4" borderId="1" xfId="0" applyAlignment="1">
      <alignment wrapText="1"/>
    </xf>
    <xf numFmtId="0" fontId="4" fillId="4" borderId="1" xfId="0" applyAlignment="1">
      <alignment wrapText="1"/>
    </xf>
    <xf numFmtId="0" fontId="6" fillId="4" borderId="1" xfId="0" applyAlignment="1">
      <alignment wrapText="1"/>
    </xf>
    <xf numFmtId="0" fontId="3" fillId="0" borderId="1" xfId="0" applyAlignment="1">
      <alignment wrapText="1"/>
    </xf>
    <xf numFmtId="0" fontId="1" fillId="0" borderId="1" xfId="0" applyAlignment="1">
      <alignment wrapText="1"/>
    </xf>
    <xf numFmtId="0" fontId="1" fillId="0" borderId="1" xfId="0" applyAlignment="1">
      <alignment horizontal="left" wrapText="1"/>
    </xf>
    <xf numFmtId="0" fontId="5" fillId="0" borderId="2" xfId="0" applyAlignment="1">
      <alignment wrapText="1"/>
    </xf>
    <xf numFmtId="2" fontId="1" fillId="0" borderId="1" xfId="0" applyAlignment="1">
      <alignment wrapText="1"/>
    </xf>
    <xf numFmtId="9" fontId="1" fillId="0" borderId="1" xfId="0" applyAlignment="1">
      <alignment wrapText="1"/>
    </xf>
    <xf numFmtId="0" fontId="1" fillId="2" borderId="1" xfId="0" applyAlignment="1">
      <alignment wrapText="1"/>
    </xf>
    <xf numFmtId="0" fontId="3" fillId="2" borderId="1" xfId="0" applyAlignment="1">
      <alignment wrapText="1"/>
    </xf>
    <xf numFmtId="172" fontId="3" fillId="2" borderId="1" xfId="0" applyAlignment="1">
      <alignment wrapText="1"/>
    </xf>
    <xf numFmtId="10" fontId="3" fillId="2" borderId="1" xfId="0" applyAlignment="1">
      <alignment wrapText="1"/>
    </xf>
    <xf numFmtId="0" fontId="1" fillId="0" borderId="3" xfId="0" applyFill="1" applyBorder="1" applyAlignment="1">
      <alignment wrapText="1"/>
    </xf>
    <xf numFmtId="0" fontId="1" fillId="0" borderId="1" xfId="0" applyFont="1" applyAlignment="1">
      <alignment wrapText="1"/>
    </xf>
    <xf numFmtId="0" fontId="1" fillId="0" borderId="3" xfId="0" applyFill="1" applyBorder="1" applyAlignment="1">
      <alignment wrapText="1"/>
    </xf>
    <xf numFmtId="49" fontId="3" fillId="0" borderId="1" xfId="0" applyFill="1" applyAlignment="1">
      <alignment vertical="center" wrapText="1"/>
    </xf>
    <xf numFmtId="0" fontId="3" fillId="0" borderId="1" xfId="0" applyFill="1" applyAlignment="1">
      <alignment vertical="center" wrapText="1"/>
    </xf>
    <xf numFmtId="10" fontId="3" fillId="0" borderId="1" xfId="0" applyFill="1" applyAlignment="1">
      <alignment horizontal="right" vertical="center" wrapText="1"/>
    </xf>
    <xf numFmtId="49" fontId="3" fillId="2" borderId="1" xfId="0" applyFont="1" applyAlignment="1">
      <alignment vertical="center" wrapText="1"/>
    </xf>
    <xf numFmtId="0" fontId="3" fillId="2" borderId="1" xfId="0" applyFont="1" applyAlignment="1">
      <alignment horizontal="left" vertical="center" wrapText="1"/>
    </xf>
    <xf numFmtId="49" fontId="1" fillId="0" borderId="1" xfId="0" applyFont="1" applyFill="1" applyAlignment="1">
      <alignment horizontal="right" vertical="center" wrapText="1"/>
    </xf>
    <xf numFmtId="49" fontId="3" fillId="5" borderId="1" xfId="0" applyFont="1" applyFill="1" applyAlignment="1">
      <alignment vertical="center" wrapText="1"/>
    </xf>
    <xf numFmtId="49" fontId="1" fillId="5" borderId="1" xfId="0" applyFill="1" applyAlignment="1">
      <alignment vertical="center" wrapText="1"/>
    </xf>
    <xf numFmtId="0" fontId="3" fillId="5" borderId="1" xfId="0" applyFont="1" applyFill="1" applyAlignment="1">
      <alignment vertical="center" wrapText="1"/>
    </xf>
    <xf numFmtId="10" fontId="3" fillId="2" borderId="1" xfId="0" applyFill="1" applyAlignment="1">
      <alignment horizontal="right" vertical="center" wrapText="1"/>
    </xf>
    <xf numFmtId="10" fontId="1" fillId="0" borderId="1" xfId="0" applyFont="1" applyFill="1" applyAlignment="1">
      <alignment horizontal="right" vertical="center" wrapText="1"/>
    </xf>
    <xf numFmtId="49" fontId="3" fillId="6" borderId="1" xfId="0" applyFont="1" applyFill="1" applyAlignment="1">
      <alignment vertical="center" wrapText="1"/>
    </xf>
    <xf numFmtId="49" fontId="4" fillId="6" borderId="1" xfId="0" applyFont="1" applyFill="1" applyAlignment="1">
      <alignment horizontal="right" vertical="center" wrapText="1"/>
    </xf>
    <xf numFmtId="49" fontId="1" fillId="6" borderId="1" xfId="0" applyFill="1" applyAlignment="1">
      <alignment vertical="center" wrapText="1"/>
    </xf>
    <xf numFmtId="0" fontId="4" fillId="6" borderId="1" xfId="0" applyFont="1" applyFill="1" applyAlignment="1">
      <alignment vertical="center" wrapText="1"/>
    </xf>
    <xf numFmtId="10" fontId="1" fillId="7" borderId="1" xfId="0" applyFont="1" applyFill="1" applyAlignment="1">
      <alignment horizontal="right" vertical="center" wrapText="1"/>
    </xf>
    <xf numFmtId="49" fontId="3" fillId="5" borderId="1" xfId="0" applyFont="1" applyFill="1" applyAlignment="1">
      <alignment horizontal="center" wrapText="1"/>
    </xf>
    <xf numFmtId="49" fontId="3" fillId="5" borderId="1" xfId="0" applyFill="1" applyAlignment="1">
      <alignment horizontal="center" wrapText="1"/>
    </xf>
    <xf numFmtId="49" fontId="3" fillId="5" borderId="1" xfId="0" applyFont="1" applyFill="1" applyAlignment="1">
      <alignment horizontal="left" wrapText="1"/>
    </xf>
    <xf numFmtId="49" fontId="1" fillId="0" borderId="1" xfId="0" applyFont="1" applyAlignment="1">
      <alignment horizontal="right" wrapText="1"/>
    </xf>
    <xf numFmtId="0" fontId="1" fillId="0" borderId="1" xfId="0" applyAlignment="1">
      <alignment horizontal="right" wrapText="1"/>
    </xf>
    <xf numFmtId="49" fontId="1" fillId="0" borderId="1" xfId="0" applyFont="1" applyAlignment="1">
      <alignment horizontal="left" wrapText="1"/>
    </xf>
    <xf numFmtId="10" fontId="4" fillId="8" borderId="1" xfId="0" applyFill="1" applyAlignment="1">
      <alignment wrapText="1"/>
    </xf>
    <xf numFmtId="10" fontId="1" fillId="0" borderId="1" xfId="0" applyFont="1" applyFill="1" applyAlignment="1">
      <alignment wrapText="1"/>
    </xf>
    <xf numFmtId="10" fontId="6" fillId="9" borderId="1" xfId="0" applyFont="1" applyFill="1" applyAlignment="1">
      <alignment wrapText="1"/>
    </xf>
    <xf numFmtId="4" fontId="3" fillId="5" borderId="1" xfId="0" applyNumberFormat="1" applyFont="1" applyFill="1" applyAlignment="1">
      <alignment horizontal="right" wrapText="1"/>
    </xf>
    <xf numFmtId="4" fontId="3" fillId="5" borderId="1" xfId="0" applyNumberFormat="1" applyFill="1" applyAlignment="1">
      <alignment horizontal="right" wrapText="1"/>
    </xf>
    <xf numFmtId="10" fontId="4" fillId="0" borderId="1" xfId="0" applyFill="1" applyAlignment="1">
      <alignment wrapText="1"/>
    </xf>
    <xf numFmtId="4" fontId="1" fillId="0" borderId="3" xfId="0" applyNumberFormat="1" applyFill="1" applyBorder="1" applyAlignment="1">
      <alignment wrapText="1"/>
    </xf>
    <xf numFmtId="10" fontId="1" fillId="0" borderId="3" xfId="0" applyFill="1" applyBorder="1" applyAlignment="1">
      <alignment wrapText="1"/>
    </xf>
    <xf numFmtId="4" fontId="1" fillId="0" borderId="3" xfId="0" applyNumberFormat="1" applyFill="1" applyBorder="1" applyAlignment="1">
      <alignment wrapText="1"/>
    </xf>
    <xf numFmtId="2" fontId="6" fillId="6" borderId="1" xfId="0" applyNumberFormat="1" applyFont="1" applyFill="1" applyAlignment="1">
      <alignment horizontal="center" wrapText="1"/>
    </xf>
    <xf numFmtId="2" fontId="4" fillId="6" borderId="1" xfId="0" applyNumberFormat="1" applyFont="1" applyFill="1" applyAlignment="1">
      <alignment horizontal="center" wrapText="1"/>
    </xf>
    <xf numFmtId="2" fontId="4" fillId="6" borderId="1" xfId="0" applyNumberFormat="1" applyFont="1" applyFill="1" applyAlignment="1">
      <alignment horizontal="left" wrapText="1"/>
    </xf>
    <xf numFmtId="10" fontId="4" fillId="7" borderId="1" xfId="0" applyNumberFormat="1" applyFont="1" applyFill="1" applyAlignment="1">
      <alignment wrapText="1"/>
    </xf>
    <xf numFmtId="4" fontId="1" fillId="0" borderId="1" xfId="0" applyNumberFormat="1" applyAlignment="1">
      <alignment wrapText="1"/>
    </xf>
    <xf numFmtId="4" fontId="1" fillId="0" borderId="1" xfId="0" applyNumberFormat="1" applyFont="1" applyAlignment="1">
      <alignment horizontal="right" wrapText="1"/>
    </xf>
    <xf numFmtId="4" fontId="4" fillId="6" borderId="1" xfId="0" applyNumberFormat="1" applyFont="1" applyFill="1" applyAlignment="1">
      <alignment wrapText="1"/>
    </xf>
    <xf numFmtId="4" fontId="4" fillId="4" borderId="1" xfId="0" applyNumberFormat="1" applyAlignment="1">
      <alignment wrapText="1"/>
    </xf>
    <xf numFmtId="4" fontId="4" fillId="4" borderId="1" xfId="0" applyNumberFormat="1" applyAlignment="1">
      <alignment wrapText="1"/>
    </xf>
    <xf numFmtId="0" fontId="3" fillId="2" borderId="1" xfId="0" applyFont="1" applyAlignment="1">
      <alignment wrapText="1"/>
    </xf>
    <xf numFmtId="0" fontId="1" fillId="0" borderId="1" xfId="0" applyAlignment="1">
      <alignment horizontal="left" wrapText="1"/>
    </xf>
    <xf numFmtId="0" fontId="1" fillId="0" borderId="1" xfId="0" applyFont="1" applyAlignment="1">
      <alignment vertical="center" wrapText="1"/>
    </xf>
    <xf numFmtId="0" fontId="1" fillId="0" borderId="1" xfId="0" applyFont="1" applyAlignment="1">
      <alignment horizontal="left" wrapText="1"/>
    </xf>
    <xf numFmtId="0" fontId="2" fillId="0" borderId="0" xfId="0" applyFont="1" applyAlignment="1">
      <alignment wrapText="1"/>
    </xf>
    <xf numFmtId="0" fontId="1" fillId="10" borderId="1" xfId="0" applyFill="1" applyAlignment="1">
      <alignment horizontal="left" wrapText="1"/>
    </xf>
    <xf numFmtId="10" fontId="1" fillId="0" borderId="3" xfId="0" applyNumberFormat="1" applyFont="1" applyFill="1" applyBorder="1" applyAlignment="1">
      <alignment horizontal="right" wrapText="1"/>
    </xf>
    <xf numFmtId="10" fontId="1" fillId="0" borderId="1" xfId="0" applyNumberFormat="1" applyAlignment="1">
      <alignment wrapText="1"/>
    </xf>
    <xf numFmtId="0" fontId="3" fillId="0" borderId="4" xfId="0" applyBorder="1" applyAlignment="1">
      <alignment wrapText="1"/>
    </xf>
    <xf numFmtId="0" fontId="1" fillId="0" borderId="4" xfId="0" applyBorder="1" applyAlignment="1">
      <alignment wrapText="1"/>
    </xf>
    <xf numFmtId="0" fontId="1" fillId="0" borderId="4" xfId="0" applyFont="1" applyBorder="1" applyAlignment="1">
      <alignment horizontal="left" wrapText="1"/>
    </xf>
    <xf numFmtId="0" fontId="3" fillId="0" borderId="5" xfId="0" applyBorder="1" applyAlignment="1">
      <alignment wrapText="1"/>
    </xf>
    <xf numFmtId="0" fontId="1" fillId="0" borderId="5" xfId="0" applyBorder="1" applyAlignment="1">
      <alignment wrapText="1"/>
    </xf>
    <xf numFmtId="10" fontId="1" fillId="0" borderId="1" xfId="0" applyNumberFormat="1" applyAlignment="1">
      <alignment horizontal="right" wrapText="1"/>
    </xf>
    <xf numFmtId="0" fontId="1" fillId="0" borderId="5" xfId="0" applyFont="1" applyBorder="1" applyAlignment="1">
      <alignment horizontal="left" wrapText="1"/>
    </xf>
    <xf numFmtId="0" fontId="1" fillId="0" borderId="5" xfId="0" applyFont="1" applyFill="1" applyBorder="1" applyAlignment="1">
      <alignment wrapText="1"/>
    </xf>
    <xf numFmtId="49" fontId="9" fillId="11" borderId="1" xfId="0" applyFont="1" applyFill="1" applyAlignment="1">
      <alignment vertical="center" wrapText="1"/>
    </xf>
    <xf numFmtId="0" fontId="9" fillId="11" borderId="1" xfId="0" applyFont="1" applyFill="1" applyAlignment="1">
      <alignment vertical="center" wrapText="1"/>
    </xf>
    <xf numFmtId="10" fontId="9" fillId="11" borderId="1" xfId="0" applyFont="1" applyFill="1" applyAlignment="1">
      <alignment horizontal="right" vertical="center" wrapText="1"/>
    </xf>
    <xf numFmtId="0" fontId="0" fillId="11" borderId="0" xfId="0" applyFont="1" applyFill="1" applyAlignment="1">
      <alignment wrapText="1"/>
    </xf>
    <xf numFmtId="0" fontId="0" fillId="11" borderId="0" xfId="0" applyFont="1" applyFill="1" applyAlignment="1">
      <alignment/>
    </xf>
    <xf numFmtId="0" fontId="4" fillId="11" borderId="1" xfId="0" applyFont="1" applyFill="1" applyAlignment="1">
      <alignment horizontal="left" wrapText="1"/>
    </xf>
    <xf numFmtId="10" fontId="4" fillId="11" borderId="1" xfId="0" applyNumberFormat="1" applyFont="1" applyFill="1" applyAlignment="1">
      <alignment horizontal="right" wrapText="1"/>
    </xf>
    <xf numFmtId="0" fontId="10" fillId="11" borderId="0" xfId="0" applyFont="1" applyFill="1" applyAlignment="1">
      <alignment wrapText="1"/>
    </xf>
    <xf numFmtId="0" fontId="10" fillId="11" borderId="0" xfId="0" applyFont="1" applyFill="1" applyAlignment="1">
      <alignment/>
    </xf>
    <xf numFmtId="4" fontId="3" fillId="5" borderId="1" xfId="0" applyNumberFormat="1" applyFont="1" applyFill="1" applyAlignment="1">
      <alignment horizontal="right" vertical="center" wrapText="1"/>
    </xf>
    <xf numFmtId="4" fontId="4" fillId="6" borderId="1" xfId="0" applyNumberFormat="1" applyFont="1" applyFill="1" applyAlignment="1">
      <alignment horizontal="right" vertical="center" wrapText="1"/>
    </xf>
    <xf numFmtId="4" fontId="1" fillId="0" borderId="1" xfId="0" applyNumberFormat="1" applyFont="1" applyFill="1" applyAlignment="1">
      <alignment horizontal="right" vertical="center" wrapText="1"/>
    </xf>
    <xf numFmtId="4" fontId="3" fillId="0" borderId="1" xfId="0" applyNumberFormat="1" applyFill="1" applyAlignment="1">
      <alignment horizontal="right" vertical="center" wrapText="1"/>
    </xf>
    <xf numFmtId="4" fontId="3" fillId="2" borderId="1" xfId="0" applyNumberFormat="1" applyAlignment="1">
      <alignment horizontal="right" vertical="center" wrapText="1"/>
    </xf>
    <xf numFmtId="4" fontId="4" fillId="4" borderId="1" xfId="0" applyNumberFormat="1" applyAlignment="1">
      <alignment horizontal="right" vertical="center" wrapText="1"/>
    </xf>
    <xf numFmtId="4" fontId="1" fillId="0" borderId="1" xfId="0" applyNumberFormat="1" applyAlignment="1">
      <alignment horizontal="right" vertical="center" wrapText="1"/>
    </xf>
    <xf numFmtId="4" fontId="3" fillId="3" borderId="1" xfId="0" applyNumberFormat="1" applyAlignment="1">
      <alignment horizontal="right" vertical="center" wrapText="1"/>
    </xf>
    <xf numFmtId="4" fontId="4" fillId="4" borderId="1" xfId="0" applyNumberFormat="1" applyAlignment="1">
      <alignment horizontal="right" vertical="center" wrapText="1"/>
    </xf>
    <xf numFmtId="4" fontId="9" fillId="11" borderId="1" xfId="0" applyNumberFormat="1" applyFont="1" applyFill="1" applyAlignment="1">
      <alignment horizontal="right" vertical="center" wrapText="1"/>
    </xf>
    <xf numFmtId="4" fontId="3" fillId="2" borderId="1" xfId="0" applyNumberFormat="1" applyAlignment="1">
      <alignment wrapText="1"/>
    </xf>
    <xf numFmtId="4" fontId="3" fillId="2" borderId="1" xfId="0" applyNumberFormat="1" applyAlignment="1">
      <alignment horizontal="right" wrapText="1"/>
    </xf>
    <xf numFmtId="4" fontId="1" fillId="4" borderId="1" xfId="0" applyNumberFormat="1" applyAlignment="1">
      <alignment horizontal="right" wrapText="1"/>
    </xf>
    <xf numFmtId="4" fontId="1" fillId="0" borderId="1" xfId="0" applyNumberFormat="1" applyAlignment="1">
      <alignment horizontal="right" wrapText="1"/>
    </xf>
    <xf numFmtId="4" fontId="4" fillId="11" borderId="1" xfId="0" applyNumberFormat="1" applyFont="1" applyFill="1" applyAlignment="1">
      <alignment horizontal="right" wrapText="1"/>
    </xf>
    <xf numFmtId="4" fontId="1" fillId="0" borderId="1" xfId="0" applyNumberFormat="1" applyAlignment="1">
      <alignment horizontal="left" wrapText="1"/>
    </xf>
    <xf numFmtId="4" fontId="1" fillId="0" borderId="1" xfId="0" applyNumberFormat="1" applyAlignment="1">
      <alignment wrapText="1"/>
    </xf>
    <xf numFmtId="4" fontId="1" fillId="0" borderId="5" xfId="0" applyNumberFormat="1" applyFill="1" applyBorder="1" applyAlignment="1">
      <alignment wrapText="1"/>
    </xf>
    <xf numFmtId="0" fontId="4" fillId="4" borderId="1" xfId="0" applyFont="1" applyAlignment="1">
      <alignment vertical="center" wrapText="1"/>
    </xf>
    <xf numFmtId="0" fontId="1" fillId="0" borderId="1" xfId="0" applyFont="1" applyAlignment="1">
      <alignment horizontal="left" wrapText="1"/>
    </xf>
    <xf numFmtId="0" fontId="1" fillId="0" borderId="1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CCFFFF"/>
      <rgbColor rgb="00FFFFFF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7"/>
  <sheetViews>
    <sheetView tabSelected="1" workbookViewId="0" topLeftCell="A1">
      <selection activeCell="H4" sqref="H4"/>
    </sheetView>
  </sheetViews>
  <sheetFormatPr defaultColWidth="9.140625" defaultRowHeight="12.75"/>
  <cols>
    <col min="1" max="1" width="4.421875" style="0" customWidth="1"/>
    <col min="2" max="2" width="4.8515625" style="0" customWidth="1"/>
    <col min="3" max="3" width="7.421875" style="0" customWidth="1"/>
    <col min="4" max="4" width="5.8515625" style="0" customWidth="1"/>
    <col min="5" max="5" width="32.7109375" style="0" customWidth="1"/>
    <col min="6" max="6" width="12.00390625" style="0" customWidth="1"/>
    <col min="7" max="7" width="11.8515625" style="0" customWidth="1"/>
    <col min="8" max="8" width="8.7109375" style="0" customWidth="1"/>
    <col min="9" max="16384" width="9.8515625" style="0" customWidth="1"/>
  </cols>
  <sheetData>
    <row r="1" spans="1:254" ht="27" customHeight="1">
      <c r="A1" s="1"/>
      <c r="B1" s="1"/>
      <c r="C1" s="145" t="s">
        <v>79</v>
      </c>
      <c r="D1" s="145"/>
      <c r="E1" s="145"/>
      <c r="F1" s="145"/>
      <c r="G1" s="145"/>
      <c r="H1" s="14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ht="12.75">
      <c r="A2" s="1"/>
      <c r="B2" s="1"/>
      <c r="C2" s="1"/>
      <c r="D2" s="1"/>
      <c r="E2" s="1"/>
      <c r="F2" s="3"/>
      <c r="G2" s="3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ht="12.75">
      <c r="A3" s="146" t="s">
        <v>75</v>
      </c>
      <c r="B3" s="146"/>
      <c r="C3" s="146"/>
      <c r="D3" s="146"/>
      <c r="E3" s="146"/>
      <c r="F3" s="146"/>
      <c r="G3" s="146"/>
      <c r="H3" s="14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ht="12.7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ht="25.5">
      <c r="A5" s="5" t="s">
        <v>0</v>
      </c>
      <c r="B5" s="5" t="s">
        <v>1</v>
      </c>
      <c r="C5" s="5" t="s">
        <v>2</v>
      </c>
      <c r="D5" s="5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ht="12.75">
      <c r="A6" s="7">
        <v>1</v>
      </c>
      <c r="B6" s="7">
        <v>2</v>
      </c>
      <c r="C6" s="7">
        <v>3</v>
      </c>
      <c r="D6" s="7">
        <v>4</v>
      </c>
      <c r="E6" s="6">
        <v>5</v>
      </c>
      <c r="F6" s="6">
        <v>6</v>
      </c>
      <c r="G6" s="6">
        <v>7</v>
      </c>
      <c r="H6" s="6">
        <v>8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ht="12.75">
      <c r="A7" s="63" t="s">
        <v>31</v>
      </c>
      <c r="B7" s="63" t="s">
        <v>60</v>
      </c>
      <c r="C7" s="64"/>
      <c r="D7" s="64"/>
      <c r="E7" s="65" t="s">
        <v>61</v>
      </c>
      <c r="F7" s="122">
        <f>SUM(F8)</f>
        <v>33972.82</v>
      </c>
      <c r="G7" s="122">
        <f>SUM(G8)</f>
        <v>33972.82</v>
      </c>
      <c r="H7" s="66">
        <f>G7/F7</f>
        <v>1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ht="12.75">
      <c r="A8" s="68"/>
      <c r="B8" s="68"/>
      <c r="C8" s="69" t="s">
        <v>63</v>
      </c>
      <c r="D8" s="70"/>
      <c r="E8" s="71" t="s">
        <v>64</v>
      </c>
      <c r="F8" s="123">
        <f>SUM(F9)</f>
        <v>33972.82</v>
      </c>
      <c r="G8" s="123">
        <f>SUM(G9)</f>
        <v>33972.82</v>
      </c>
      <c r="H8" s="72">
        <f>G8/F8</f>
        <v>1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ht="76.5">
      <c r="A9" s="57"/>
      <c r="B9" s="58"/>
      <c r="C9" s="57"/>
      <c r="D9" s="62" t="s">
        <v>62</v>
      </c>
      <c r="E9" s="9" t="s">
        <v>10</v>
      </c>
      <c r="F9" s="124">
        <v>33972.82</v>
      </c>
      <c r="G9" s="124">
        <v>33972.82</v>
      </c>
      <c r="H9" s="67">
        <f>G9/F9</f>
        <v>1</v>
      </c>
      <c r="I9" s="2"/>
      <c r="J9" s="10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ht="12.75">
      <c r="A10" s="57"/>
      <c r="B10" s="58"/>
      <c r="C10" s="57"/>
      <c r="D10" s="57"/>
      <c r="E10" s="58"/>
      <c r="F10" s="125"/>
      <c r="G10" s="125"/>
      <c r="H10" s="5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ht="12.75">
      <c r="A11" s="60" t="s">
        <v>11</v>
      </c>
      <c r="B11" s="11">
        <v>750</v>
      </c>
      <c r="C11" s="10"/>
      <c r="D11" s="10"/>
      <c r="E11" s="11" t="s">
        <v>8</v>
      </c>
      <c r="F11" s="126">
        <f>SUM(F12)</f>
        <v>71270</v>
      </c>
      <c r="G11" s="126">
        <f>SUM(G12)</f>
        <v>36804</v>
      </c>
      <c r="H11" s="12">
        <f>G11/F11</f>
        <v>0.516402413357654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ht="12.75">
      <c r="A12" s="16"/>
      <c r="B12" s="16"/>
      <c r="C12" s="17">
        <v>75011</v>
      </c>
      <c r="D12" s="16"/>
      <c r="E12" s="17" t="s">
        <v>9</v>
      </c>
      <c r="F12" s="127">
        <f>SUM(F13)</f>
        <v>71270</v>
      </c>
      <c r="G12" s="127">
        <f>SUM(G13)</f>
        <v>36804</v>
      </c>
      <c r="H12" s="18">
        <f>G12/F12</f>
        <v>0.516402413357654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</row>
    <row r="13" spans="1:254" ht="64.5" customHeight="1">
      <c r="A13" s="8"/>
      <c r="B13" s="8"/>
      <c r="C13" s="8"/>
      <c r="D13" s="9">
        <v>2010</v>
      </c>
      <c r="E13" s="9" t="s">
        <v>10</v>
      </c>
      <c r="F13" s="128">
        <v>71270</v>
      </c>
      <c r="G13" s="128">
        <v>36804</v>
      </c>
      <c r="H13" s="20">
        <f>G13/F13</f>
        <v>0.516402413357654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ht="12.75">
      <c r="A14" s="8"/>
      <c r="B14" s="8"/>
      <c r="C14" s="8"/>
      <c r="D14" s="8"/>
      <c r="E14" s="9"/>
      <c r="F14" s="128"/>
      <c r="G14" s="128"/>
      <c r="H14" s="20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ht="51">
      <c r="A15" s="60" t="s">
        <v>58</v>
      </c>
      <c r="B15" s="11">
        <v>751</v>
      </c>
      <c r="C15" s="10"/>
      <c r="D15" s="10"/>
      <c r="E15" s="11" t="s">
        <v>12</v>
      </c>
      <c r="F15" s="126">
        <f>F17+F19</f>
        <v>2640</v>
      </c>
      <c r="G15" s="126">
        <f>G17+G19</f>
        <v>1470</v>
      </c>
      <c r="H15" s="12">
        <f>G15/F15</f>
        <v>0.5568181818181818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ht="12.75">
      <c r="A16" s="13"/>
      <c r="B16" s="13"/>
      <c r="C16" s="13"/>
      <c r="D16" s="13"/>
      <c r="E16" s="14"/>
      <c r="F16" s="129"/>
      <c r="G16" s="129"/>
      <c r="H16" s="15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 ht="38.25">
      <c r="A17" s="16"/>
      <c r="B17" s="16"/>
      <c r="C17" s="17">
        <v>75101</v>
      </c>
      <c r="D17" s="16"/>
      <c r="E17" s="17" t="s">
        <v>13</v>
      </c>
      <c r="F17" s="130">
        <f>SUM(F18)</f>
        <v>2500</v>
      </c>
      <c r="G17" s="130">
        <f>G18</f>
        <v>1330</v>
      </c>
      <c r="H17" s="18">
        <f>G17/F17</f>
        <v>0.532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spans="1:254" ht="76.5">
      <c r="A18" s="8"/>
      <c r="B18" s="8"/>
      <c r="C18" s="8"/>
      <c r="D18" s="9">
        <v>2010</v>
      </c>
      <c r="E18" s="9" t="s">
        <v>14</v>
      </c>
      <c r="F18" s="128">
        <v>2500</v>
      </c>
      <c r="G18" s="128">
        <v>1330</v>
      </c>
      <c r="H18" s="20">
        <f>G18/F18</f>
        <v>0.532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4" s="117" customFormat="1" ht="12.75">
      <c r="A19" s="113"/>
      <c r="B19" s="113"/>
      <c r="C19" s="113" t="s">
        <v>68</v>
      </c>
      <c r="D19" s="114"/>
      <c r="E19" s="114" t="s">
        <v>69</v>
      </c>
      <c r="F19" s="131">
        <f>F20</f>
        <v>140</v>
      </c>
      <c r="G19" s="131">
        <f>G20</f>
        <v>140</v>
      </c>
      <c r="H19" s="115">
        <f>G19/F19</f>
        <v>1</v>
      </c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  <c r="IS19" s="116"/>
      <c r="IT19" s="116"/>
    </row>
    <row r="20" spans="1:254" ht="76.5">
      <c r="A20" s="8"/>
      <c r="B20" s="8"/>
      <c r="C20" s="8"/>
      <c r="D20" s="9">
        <v>2010</v>
      </c>
      <c r="E20" s="99" t="s">
        <v>78</v>
      </c>
      <c r="F20" s="128">
        <v>140</v>
      </c>
      <c r="G20" s="128">
        <v>140</v>
      </c>
      <c r="H20" s="20">
        <f>G20/F20</f>
        <v>1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1" spans="1:254" ht="12.75">
      <c r="A21" s="21"/>
      <c r="B21" s="8"/>
      <c r="C21" s="8"/>
      <c r="D21" s="8"/>
      <c r="E21" s="8"/>
      <c r="F21" s="128"/>
      <c r="G21" s="128"/>
      <c r="H21" s="2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ht="12.75">
      <c r="A22" s="61" t="s">
        <v>59</v>
      </c>
      <c r="B22" s="11">
        <v>852</v>
      </c>
      <c r="C22" s="10"/>
      <c r="D22" s="10"/>
      <c r="E22" s="11" t="s">
        <v>15</v>
      </c>
      <c r="F22" s="126">
        <f>F23+F26+F29</f>
        <v>2184426</v>
      </c>
      <c r="G22" s="126">
        <f>G23+G26+G29</f>
        <v>1037387</v>
      </c>
      <c r="H22" s="12">
        <f>G22/F22</f>
        <v>0.4749014157494921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4" ht="63.75">
      <c r="A23" s="16"/>
      <c r="B23" s="16"/>
      <c r="C23" s="17">
        <v>85212</v>
      </c>
      <c r="D23" s="16"/>
      <c r="E23" s="17" t="s">
        <v>16</v>
      </c>
      <c r="F23" s="130">
        <f>SUM(F24)</f>
        <v>2115635</v>
      </c>
      <c r="G23" s="130">
        <f>SUM(G24)</f>
        <v>998512</v>
      </c>
      <c r="H23" s="18">
        <f>G23/F23</f>
        <v>0.4719679906978283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</row>
    <row r="24" spans="1:254" ht="65.25" customHeight="1">
      <c r="A24" s="8"/>
      <c r="B24" s="8"/>
      <c r="C24" s="8"/>
      <c r="D24" s="9">
        <v>2010</v>
      </c>
      <c r="E24" s="9" t="s">
        <v>17</v>
      </c>
      <c r="F24" s="128">
        <v>2115635</v>
      </c>
      <c r="G24" s="128">
        <v>998512</v>
      </c>
      <c r="H24" s="20">
        <f>G24/F24</f>
        <v>0.4719679906978283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</row>
    <row r="25" spans="1:254" ht="12.75">
      <c r="A25" s="8"/>
      <c r="B25" s="8"/>
      <c r="C25" s="8"/>
      <c r="D25" s="8"/>
      <c r="E25" s="9"/>
      <c r="F25" s="128"/>
      <c r="G25" s="128"/>
      <c r="H25" s="20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ht="89.25">
      <c r="A26" s="16"/>
      <c r="B26" s="16"/>
      <c r="C26" s="17">
        <v>85213</v>
      </c>
      <c r="D26" s="16"/>
      <c r="E26" s="140" t="s">
        <v>77</v>
      </c>
      <c r="F26" s="130">
        <f>F27</f>
        <v>8791</v>
      </c>
      <c r="G26" s="130">
        <f>G27</f>
        <v>3665</v>
      </c>
      <c r="H26" s="23">
        <f>G26/F26</f>
        <v>0.4169036514617222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</row>
    <row r="27" spans="1:254" ht="76.5">
      <c r="A27" s="8"/>
      <c r="B27" s="8"/>
      <c r="C27" s="8"/>
      <c r="D27" s="9">
        <v>2010</v>
      </c>
      <c r="E27" s="9" t="s">
        <v>18</v>
      </c>
      <c r="F27" s="128">
        <v>8791</v>
      </c>
      <c r="G27" s="128">
        <v>3665</v>
      </c>
      <c r="H27" s="20">
        <f>G27/F27</f>
        <v>0.4169036514617222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ht="12.75">
      <c r="A28" s="8"/>
      <c r="B28" s="8"/>
      <c r="C28" s="8"/>
      <c r="D28" s="8"/>
      <c r="E28" s="9"/>
      <c r="F28" s="128"/>
      <c r="G28" s="128"/>
      <c r="H28" s="20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ht="38.25">
      <c r="A29" s="16"/>
      <c r="B29" s="16"/>
      <c r="C29" s="17">
        <v>85214</v>
      </c>
      <c r="D29" s="16"/>
      <c r="E29" s="17" t="s">
        <v>19</v>
      </c>
      <c r="F29" s="130">
        <f>SUM(F30)</f>
        <v>60000</v>
      </c>
      <c r="G29" s="130">
        <f>SUM(G30)</f>
        <v>35210</v>
      </c>
      <c r="H29" s="23">
        <f>G29/F29</f>
        <v>0.5868333333333333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</row>
    <row r="30" spans="1:254" ht="76.5">
      <c r="A30" s="8"/>
      <c r="B30" s="8"/>
      <c r="C30" s="8"/>
      <c r="D30" s="9">
        <v>2010</v>
      </c>
      <c r="E30" s="9" t="s">
        <v>20</v>
      </c>
      <c r="F30" s="128">
        <v>60000</v>
      </c>
      <c r="G30" s="128">
        <v>35210</v>
      </c>
      <c r="H30" s="20">
        <f>G30/F30</f>
        <v>0.5868333333333333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ht="12.75">
      <c r="A31" s="8"/>
      <c r="B31" s="8"/>
      <c r="C31" s="8"/>
      <c r="D31" s="8"/>
      <c r="E31" s="9"/>
      <c r="F31" s="128"/>
      <c r="G31" s="128"/>
      <c r="H31" s="20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ht="12.75">
      <c r="A32" s="8"/>
      <c r="B32" s="8"/>
      <c r="C32" s="8"/>
      <c r="D32" s="8"/>
      <c r="E32" s="9"/>
      <c r="F32" s="128"/>
      <c r="G32" s="128"/>
      <c r="H32" s="2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ht="25.5">
      <c r="A33" s="25"/>
      <c r="B33" s="25"/>
      <c r="C33" s="25"/>
      <c r="D33" s="25"/>
      <c r="E33" s="11" t="s">
        <v>21</v>
      </c>
      <c r="F33" s="126">
        <f>F7+F11+F15+F22</f>
        <v>2292308.82</v>
      </c>
      <c r="G33" s="126">
        <f>G7+G11+G15+G22</f>
        <v>1109633.82</v>
      </c>
      <c r="H33" s="12">
        <f>G33/F33</f>
        <v>0.4840682068308755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</row>
    <row r="34" spans="1:254" ht="12.75">
      <c r="A34" s="8"/>
      <c r="B34" s="8"/>
      <c r="C34" s="8"/>
      <c r="D34" s="8"/>
      <c r="E34" s="9"/>
      <c r="F34" s="128"/>
      <c r="G34" s="128"/>
      <c r="H34" s="2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ht="12.75">
      <c r="A35" s="1"/>
      <c r="B35" s="1"/>
      <c r="C35" s="1"/>
      <c r="D35" s="1"/>
      <c r="E35" s="1"/>
      <c r="F35" s="27"/>
      <c r="G35" s="1"/>
      <c r="H35" s="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ht="12.75">
      <c r="A36" s="143" t="s">
        <v>22</v>
      </c>
      <c r="B36" s="144"/>
      <c r="C36" s="144"/>
      <c r="D36" s="144"/>
      <c r="E36" s="144"/>
      <c r="F36" s="144"/>
      <c r="G36" s="144"/>
      <c r="H36" s="14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ht="12.75">
      <c r="A37" s="4"/>
      <c r="B37" s="4"/>
      <c r="C37" s="4"/>
      <c r="D37" s="4"/>
      <c r="E37" s="4"/>
      <c r="F37" s="28"/>
      <c r="G37" s="4"/>
      <c r="H37" s="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ht="25.5">
      <c r="A38" s="6" t="s">
        <v>23</v>
      </c>
      <c r="B38" s="6" t="s">
        <v>24</v>
      </c>
      <c r="C38" s="6" t="s">
        <v>25</v>
      </c>
      <c r="D38" s="6" t="s">
        <v>26</v>
      </c>
      <c r="E38" s="6" t="s">
        <v>27</v>
      </c>
      <c r="F38" s="29" t="s">
        <v>28</v>
      </c>
      <c r="G38" s="6" t="s">
        <v>29</v>
      </c>
      <c r="H38" s="6" t="s">
        <v>30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ht="12.75">
      <c r="A39" s="30">
        <v>1</v>
      </c>
      <c r="B39" s="30">
        <v>2</v>
      </c>
      <c r="C39" s="30">
        <v>3</v>
      </c>
      <c r="D39" s="30">
        <v>4</v>
      </c>
      <c r="E39" s="30">
        <v>5</v>
      </c>
      <c r="F39" s="30">
        <v>6</v>
      </c>
      <c r="G39" s="30">
        <v>7</v>
      </c>
      <c r="H39" s="30">
        <v>8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ht="12.75">
      <c r="A40" s="73" t="s">
        <v>31</v>
      </c>
      <c r="B40" s="73" t="s">
        <v>60</v>
      </c>
      <c r="C40" s="74"/>
      <c r="D40" s="74"/>
      <c r="E40" s="75" t="s">
        <v>61</v>
      </c>
      <c r="F40" s="82">
        <f>SUM(F41)</f>
        <v>33972.82</v>
      </c>
      <c r="G40" s="83">
        <f>SUM(G41)</f>
        <v>33972.82000000001</v>
      </c>
      <c r="H40" s="81">
        <f>G40/F40</f>
        <v>1.0000000000000002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ht="12.75">
      <c r="A41" s="88"/>
      <c r="B41" s="88"/>
      <c r="C41" s="89" t="s">
        <v>63</v>
      </c>
      <c r="D41" s="88"/>
      <c r="E41" s="90" t="s">
        <v>64</v>
      </c>
      <c r="F41" s="94">
        <f>F42+F43+F44</f>
        <v>33972.82</v>
      </c>
      <c r="G41" s="94">
        <f>G42+G44+G43</f>
        <v>33972.82000000001</v>
      </c>
      <c r="H41" s="91">
        <f>G41/F41</f>
        <v>1.0000000000000002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ht="12.75">
      <c r="A42" s="30"/>
      <c r="B42" s="30"/>
      <c r="C42" s="30"/>
      <c r="D42" s="76" t="s">
        <v>65</v>
      </c>
      <c r="E42" s="78" t="s">
        <v>50</v>
      </c>
      <c r="F42" s="93">
        <v>155.15</v>
      </c>
      <c r="G42" s="93" t="s">
        <v>70</v>
      </c>
      <c r="H42" s="80">
        <f>G42/F42</f>
        <v>1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ht="38.25">
      <c r="A43" s="30"/>
      <c r="B43" s="30"/>
      <c r="C43" s="30"/>
      <c r="D43" s="76" t="s">
        <v>67</v>
      </c>
      <c r="E43" s="78" t="s">
        <v>76</v>
      </c>
      <c r="F43" s="93">
        <v>510.98</v>
      </c>
      <c r="G43" s="93" t="s">
        <v>71</v>
      </c>
      <c r="H43" s="80">
        <f>G43/F43</f>
        <v>1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ht="12.75">
      <c r="A44" s="31"/>
      <c r="B44" s="31"/>
      <c r="C44" s="31"/>
      <c r="D44" s="77">
        <v>4430</v>
      </c>
      <c r="E44" s="55" t="s">
        <v>66</v>
      </c>
      <c r="F44" s="92">
        <v>33306.69</v>
      </c>
      <c r="G44" s="92">
        <v>33306.69</v>
      </c>
      <c r="H44" s="80">
        <f>G44/F44</f>
        <v>1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ht="12.75">
      <c r="A45" s="31"/>
      <c r="B45" s="31"/>
      <c r="C45" s="31"/>
      <c r="D45" s="77"/>
      <c r="E45" s="55"/>
      <c r="F45" s="92"/>
      <c r="G45" s="92"/>
      <c r="H45" s="80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ht="12.75">
      <c r="A46" s="97" t="s">
        <v>11</v>
      </c>
      <c r="B46" s="33">
        <v>750</v>
      </c>
      <c r="C46" s="33"/>
      <c r="D46" s="33"/>
      <c r="E46" s="33" t="s">
        <v>32</v>
      </c>
      <c r="F46" s="132">
        <f>SUM(F47)</f>
        <v>71270</v>
      </c>
      <c r="G46" s="132">
        <f>SUM(G47)</f>
        <v>36804</v>
      </c>
      <c r="H46" s="79">
        <f aca="true" t="shared" si="0" ref="H46:H51">G46/F46</f>
        <v>0.516402413357654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ht="12.75">
      <c r="A47" s="35"/>
      <c r="B47" s="35"/>
      <c r="C47" s="36">
        <v>75011</v>
      </c>
      <c r="D47" s="35"/>
      <c r="E47" s="36" t="s">
        <v>33</v>
      </c>
      <c r="F47" s="95">
        <f>SUM(F48:F51)</f>
        <v>71270</v>
      </c>
      <c r="G47" s="95">
        <f>SUM(G48:G51)</f>
        <v>36804</v>
      </c>
      <c r="H47" s="37">
        <f t="shared" si="0"/>
        <v>0.516402413357654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</row>
    <row r="48" spans="1:254" ht="25.5">
      <c r="A48" s="31"/>
      <c r="B48" s="31"/>
      <c r="C48" s="31"/>
      <c r="D48" s="31">
        <v>4010</v>
      </c>
      <c r="E48" s="31" t="s">
        <v>34</v>
      </c>
      <c r="F48" s="92">
        <v>57941</v>
      </c>
      <c r="G48" s="92">
        <v>31111.09</v>
      </c>
      <c r="H48" s="38">
        <f t="shared" si="0"/>
        <v>0.5369443054141282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ht="25.5">
      <c r="A49" s="31"/>
      <c r="B49" s="31"/>
      <c r="C49" s="31"/>
      <c r="D49" s="31">
        <v>4110</v>
      </c>
      <c r="E49" s="31" t="s">
        <v>35</v>
      </c>
      <c r="F49" s="92">
        <v>9909</v>
      </c>
      <c r="G49" s="92">
        <v>4930.61</v>
      </c>
      <c r="H49" s="38">
        <f t="shared" si="0"/>
        <v>0.4975890604500958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1:254" ht="12.75">
      <c r="A50" s="31"/>
      <c r="B50" s="31"/>
      <c r="C50" s="31"/>
      <c r="D50" s="31">
        <v>4120</v>
      </c>
      <c r="E50" s="31" t="s">
        <v>36</v>
      </c>
      <c r="F50" s="92">
        <v>1420</v>
      </c>
      <c r="G50" s="92">
        <v>762.3</v>
      </c>
      <c r="H50" s="38">
        <f t="shared" si="0"/>
        <v>0.5368309859154929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254" ht="12.75">
      <c r="A51" s="31"/>
      <c r="B51" s="31"/>
      <c r="C51" s="31"/>
      <c r="D51" s="54">
        <v>4210</v>
      </c>
      <c r="E51" s="55" t="s">
        <v>40</v>
      </c>
      <c r="F51" s="87">
        <v>2000</v>
      </c>
      <c r="G51" s="87">
        <v>0</v>
      </c>
      <c r="H51" s="86">
        <f t="shared" si="0"/>
        <v>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</row>
    <row r="52" spans="1:254" ht="27" customHeight="1">
      <c r="A52" s="142" t="s">
        <v>37</v>
      </c>
      <c r="B52" s="142"/>
      <c r="C52" s="142"/>
      <c r="D52" s="142"/>
      <c r="E52" s="142"/>
      <c r="F52" s="142"/>
      <c r="G52" s="142"/>
      <c r="H52" s="14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spans="1:254" ht="15" customHeight="1">
      <c r="A53" s="31"/>
      <c r="B53" s="31"/>
      <c r="C53" s="31"/>
      <c r="D53" s="31"/>
      <c r="E53" s="31"/>
      <c r="F53" s="32"/>
      <c r="G53" s="31"/>
      <c r="H53" s="31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ht="51">
      <c r="A54" s="97" t="s">
        <v>58</v>
      </c>
      <c r="B54" s="33">
        <v>751</v>
      </c>
      <c r="C54" s="33"/>
      <c r="D54" s="33"/>
      <c r="E54" s="33" t="s">
        <v>38</v>
      </c>
      <c r="F54" s="133">
        <f>F56+F58</f>
        <v>2640</v>
      </c>
      <c r="G54" s="133">
        <f>-G55+G58</f>
        <v>85.52</v>
      </c>
      <c r="H54" s="34">
        <f>G54/F54</f>
        <v>0.03239393939393939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ht="25.5">
      <c r="A55" s="35"/>
      <c r="B55" s="35"/>
      <c r="C55" s="36">
        <v>75101</v>
      </c>
      <c r="D55" s="35"/>
      <c r="E55" s="36" t="s">
        <v>39</v>
      </c>
      <c r="F55" s="134">
        <v>2500</v>
      </c>
      <c r="G55" s="134">
        <f>SUM(G56)</f>
        <v>0</v>
      </c>
      <c r="H55" s="40">
        <f>G55/F55</f>
        <v>0</v>
      </c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</row>
    <row r="56" spans="1:254" ht="12.75">
      <c r="A56" s="31"/>
      <c r="B56" s="31"/>
      <c r="C56" s="31"/>
      <c r="D56" s="31">
        <v>4210</v>
      </c>
      <c r="E56" s="31" t="s">
        <v>40</v>
      </c>
      <c r="F56" s="135">
        <v>2500</v>
      </c>
      <c r="G56" s="135">
        <v>0</v>
      </c>
      <c r="H56" s="38">
        <f>G56/F56</f>
        <v>0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  <row r="57" spans="1:254" ht="12.75">
      <c r="A57" s="141" t="s">
        <v>41</v>
      </c>
      <c r="B57" s="141"/>
      <c r="C57" s="141"/>
      <c r="D57" s="141"/>
      <c r="E57" s="141"/>
      <c r="F57" s="141"/>
      <c r="G57" s="141"/>
      <c r="H57" s="141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</row>
    <row r="58" spans="1:254" s="121" customFormat="1" ht="12.75">
      <c r="A58" s="118"/>
      <c r="B58" s="118"/>
      <c r="C58" s="118">
        <v>75108</v>
      </c>
      <c r="D58" s="118"/>
      <c r="E58" s="118" t="s">
        <v>69</v>
      </c>
      <c r="F58" s="136">
        <f>F59+F60+F61</f>
        <v>140</v>
      </c>
      <c r="G58" s="136">
        <f>G59+G60+G61</f>
        <v>85.52</v>
      </c>
      <c r="H58" s="119">
        <f>G58/F58</f>
        <v>0.6108571428571429</v>
      </c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  <c r="DT58" s="120"/>
      <c r="DU58" s="120"/>
      <c r="DV58" s="120"/>
      <c r="DW58" s="120"/>
      <c r="DX58" s="120"/>
      <c r="DY58" s="120"/>
      <c r="DZ58" s="120"/>
      <c r="EA58" s="120"/>
      <c r="EB58" s="120"/>
      <c r="EC58" s="120"/>
      <c r="ED58" s="120"/>
      <c r="EE58" s="120"/>
      <c r="EF58" s="120"/>
      <c r="EG58" s="120"/>
      <c r="EH58" s="120"/>
      <c r="EI58" s="120"/>
      <c r="EJ58" s="120"/>
      <c r="EK58" s="120"/>
      <c r="EL58" s="120"/>
      <c r="EM58" s="120"/>
      <c r="EN58" s="120"/>
      <c r="EO58" s="120"/>
      <c r="EP58" s="120"/>
      <c r="EQ58" s="120"/>
      <c r="ER58" s="120"/>
      <c r="ES58" s="120"/>
      <c r="ET58" s="120"/>
      <c r="EU58" s="120"/>
      <c r="EV58" s="120"/>
      <c r="EW58" s="120"/>
      <c r="EX58" s="120"/>
      <c r="EY58" s="120"/>
      <c r="EZ58" s="120"/>
      <c r="FA58" s="120"/>
      <c r="FB58" s="120"/>
      <c r="FC58" s="120"/>
      <c r="FD58" s="120"/>
      <c r="FE58" s="120"/>
      <c r="FF58" s="120"/>
      <c r="FG58" s="120"/>
      <c r="FH58" s="120"/>
      <c r="FI58" s="120"/>
      <c r="FJ58" s="120"/>
      <c r="FK58" s="120"/>
      <c r="FL58" s="120"/>
      <c r="FM58" s="120"/>
      <c r="FN58" s="120"/>
      <c r="FO58" s="120"/>
      <c r="FP58" s="120"/>
      <c r="FQ58" s="120"/>
      <c r="FR58" s="120"/>
      <c r="FS58" s="120"/>
      <c r="FT58" s="120"/>
      <c r="FU58" s="120"/>
      <c r="FV58" s="120"/>
      <c r="FW58" s="120"/>
      <c r="FX58" s="120"/>
      <c r="FY58" s="120"/>
      <c r="FZ58" s="120"/>
      <c r="GA58" s="120"/>
      <c r="GB58" s="120"/>
      <c r="GC58" s="120"/>
      <c r="GD58" s="120"/>
      <c r="GE58" s="120"/>
      <c r="GF58" s="120"/>
      <c r="GG58" s="120"/>
      <c r="GH58" s="120"/>
      <c r="GI58" s="120"/>
      <c r="GJ58" s="120"/>
      <c r="GK58" s="120"/>
      <c r="GL58" s="120"/>
      <c r="GM58" s="120"/>
      <c r="GN58" s="120"/>
      <c r="GO58" s="120"/>
      <c r="GP58" s="120"/>
      <c r="GQ58" s="120"/>
      <c r="GR58" s="120"/>
      <c r="GS58" s="120"/>
      <c r="GT58" s="120"/>
      <c r="GU58" s="120"/>
      <c r="GV58" s="120"/>
      <c r="GW58" s="120"/>
      <c r="GX58" s="120"/>
      <c r="GY58" s="120"/>
      <c r="GZ58" s="120"/>
      <c r="HA58" s="120"/>
      <c r="HB58" s="120"/>
      <c r="HC58" s="120"/>
      <c r="HD58" s="120"/>
      <c r="HE58" s="120"/>
      <c r="HF58" s="120"/>
      <c r="HG58" s="120"/>
      <c r="HH58" s="120"/>
      <c r="HI58" s="120"/>
      <c r="HJ58" s="120"/>
      <c r="HK58" s="120"/>
      <c r="HL58" s="120"/>
      <c r="HM58" s="120"/>
      <c r="HN58" s="120"/>
      <c r="HO58" s="120"/>
      <c r="HP58" s="120"/>
      <c r="HQ58" s="120"/>
      <c r="HR58" s="120"/>
      <c r="HS58" s="120"/>
      <c r="HT58" s="120"/>
      <c r="HU58" s="120"/>
      <c r="HV58" s="120"/>
      <c r="HW58" s="120"/>
      <c r="HX58" s="120"/>
      <c r="HY58" s="120"/>
      <c r="HZ58" s="120"/>
      <c r="IA58" s="120"/>
      <c r="IB58" s="120"/>
      <c r="IC58" s="120"/>
      <c r="ID58" s="120"/>
      <c r="IE58" s="120"/>
      <c r="IF58" s="120"/>
      <c r="IG58" s="120"/>
      <c r="IH58" s="120"/>
      <c r="II58" s="120"/>
      <c r="IJ58" s="120"/>
      <c r="IK58" s="120"/>
      <c r="IL58" s="120"/>
      <c r="IM58" s="120"/>
      <c r="IN58" s="120"/>
      <c r="IO58" s="120"/>
      <c r="IP58" s="120"/>
      <c r="IQ58" s="120"/>
      <c r="IR58" s="120"/>
      <c r="IS58" s="120"/>
      <c r="IT58" s="120"/>
    </row>
    <row r="59" spans="1:254" ht="12.75">
      <c r="A59" s="98"/>
      <c r="B59" s="98"/>
      <c r="C59" s="98"/>
      <c r="D59" s="98">
        <v>4110</v>
      </c>
      <c r="E59" s="100" t="s">
        <v>35</v>
      </c>
      <c r="F59" s="135">
        <v>17.98</v>
      </c>
      <c r="G59" s="135">
        <v>0</v>
      </c>
      <c r="H59" s="110">
        <f>G59/F59</f>
        <v>0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spans="1:254" ht="12.75">
      <c r="A60" s="98"/>
      <c r="B60" s="98"/>
      <c r="C60" s="98"/>
      <c r="D60" s="98">
        <v>4120</v>
      </c>
      <c r="E60" s="100" t="s">
        <v>72</v>
      </c>
      <c r="F60" s="135">
        <v>2.92</v>
      </c>
      <c r="G60" s="135">
        <v>0</v>
      </c>
      <c r="H60" s="110">
        <f>G60/F60</f>
        <v>0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spans="1:254" ht="12.75">
      <c r="A61" s="98"/>
      <c r="B61" s="98"/>
      <c r="C61" s="98"/>
      <c r="D61" s="98">
        <v>4170</v>
      </c>
      <c r="E61" s="100" t="s">
        <v>73</v>
      </c>
      <c r="F61" s="135">
        <v>119.1</v>
      </c>
      <c r="G61" s="135">
        <v>85.52</v>
      </c>
      <c r="H61" s="103">
        <f>G61/F61</f>
        <v>0.7180520570948783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spans="1:254" ht="12.75">
      <c r="A62" s="98"/>
      <c r="B62" s="102"/>
      <c r="C62" s="98"/>
      <c r="D62" s="98"/>
      <c r="E62" s="98"/>
      <c r="F62" s="137"/>
      <c r="G62" s="137"/>
      <c r="H62" s="9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spans="1:254" ht="12.75">
      <c r="A63" s="97" t="s">
        <v>59</v>
      </c>
      <c r="B63" s="33">
        <v>852</v>
      </c>
      <c r="C63" s="33"/>
      <c r="D63" s="33"/>
      <c r="E63" s="33" t="s">
        <v>42</v>
      </c>
      <c r="F63" s="132">
        <f>F64+F74+F77</f>
        <v>2184426</v>
      </c>
      <c r="G63" s="132">
        <f>SUM(G64+G74+G77)</f>
        <v>1022745.5400000002</v>
      </c>
      <c r="H63" s="34">
        <f aca="true" t="shared" si="1" ref="H63:H68">G63/F63</f>
        <v>0.46819875793457877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</row>
    <row r="64" spans="1:254" ht="51">
      <c r="A64" s="41"/>
      <c r="B64" s="41"/>
      <c r="C64" s="42">
        <v>85212</v>
      </c>
      <c r="D64" s="43"/>
      <c r="E64" s="42" t="s">
        <v>43</v>
      </c>
      <c r="F64" s="96">
        <f>SUM(F65:F73)</f>
        <v>2115635</v>
      </c>
      <c r="G64" s="96">
        <f>SUM(G65:G73)</f>
        <v>991082.5800000002</v>
      </c>
      <c r="H64" s="37">
        <f t="shared" si="1"/>
        <v>0.4684563168977636</v>
      </c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</row>
    <row r="65" spans="1:254" ht="12.75">
      <c r="A65" s="44"/>
      <c r="B65" s="45"/>
      <c r="C65" s="45"/>
      <c r="D65" s="45">
        <v>3110</v>
      </c>
      <c r="E65" s="45" t="s">
        <v>44</v>
      </c>
      <c r="F65" s="138">
        <v>2031760</v>
      </c>
      <c r="G65" s="138">
        <v>951650.28</v>
      </c>
      <c r="H65" s="38">
        <f t="shared" si="1"/>
        <v>0.4683871520258298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</row>
    <row r="66" spans="1:254" ht="25.5">
      <c r="A66" s="44"/>
      <c r="B66" s="45"/>
      <c r="C66" s="45"/>
      <c r="D66" s="45">
        <v>4010</v>
      </c>
      <c r="E66" s="45" t="s">
        <v>45</v>
      </c>
      <c r="F66" s="138">
        <v>51000</v>
      </c>
      <c r="G66" s="138">
        <v>20906.77</v>
      </c>
      <c r="H66" s="38">
        <f t="shared" si="1"/>
        <v>0.40993666666666667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</row>
    <row r="67" spans="1:254" ht="12.75">
      <c r="A67" s="44"/>
      <c r="B67" s="45"/>
      <c r="C67" s="45"/>
      <c r="D67" s="45">
        <v>4040</v>
      </c>
      <c r="E67" s="45" t="s">
        <v>46</v>
      </c>
      <c r="F67" s="138">
        <v>3751</v>
      </c>
      <c r="G67" s="138">
        <v>3750.9</v>
      </c>
      <c r="H67" s="38">
        <f t="shared" si="1"/>
        <v>0.9999733404425487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</row>
    <row r="68" spans="1:254" ht="12.75">
      <c r="A68" s="44"/>
      <c r="B68" s="45"/>
      <c r="C68" s="45"/>
      <c r="D68" s="45">
        <v>4110</v>
      </c>
      <c r="E68" s="45" t="s">
        <v>47</v>
      </c>
      <c r="F68" s="138">
        <v>22595</v>
      </c>
      <c r="G68" s="138">
        <v>10956.1</v>
      </c>
      <c r="H68" s="38">
        <f t="shared" si="1"/>
        <v>0.4848904624917017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</row>
    <row r="69" spans="1:254" ht="12.75">
      <c r="A69" s="44"/>
      <c r="B69" s="45"/>
      <c r="C69" s="45"/>
      <c r="D69" s="45">
        <v>4120</v>
      </c>
      <c r="E69" s="45" t="s">
        <v>48</v>
      </c>
      <c r="F69" s="138">
        <v>1340</v>
      </c>
      <c r="G69" s="138">
        <v>656.79</v>
      </c>
      <c r="H69" s="38">
        <f>SUM(G69/F69)</f>
        <v>0.49014179104477607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</row>
    <row r="70" spans="1:254" ht="12.75">
      <c r="A70" s="44"/>
      <c r="B70" s="45"/>
      <c r="C70" s="45"/>
      <c r="D70" s="45">
        <v>4210</v>
      </c>
      <c r="E70" s="45" t="s">
        <v>49</v>
      </c>
      <c r="F70" s="138">
        <v>470</v>
      </c>
      <c r="G70" s="138">
        <v>442.43</v>
      </c>
      <c r="H70" s="38">
        <f>G70/F70</f>
        <v>0.9413404255319149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</row>
    <row r="71" spans="1:254" ht="12.75">
      <c r="A71" s="44"/>
      <c r="B71" s="45"/>
      <c r="C71" s="45"/>
      <c r="D71" s="45">
        <v>4300</v>
      </c>
      <c r="E71" s="46" t="s">
        <v>50</v>
      </c>
      <c r="F71" s="138">
        <v>4019</v>
      </c>
      <c r="G71" s="138">
        <v>2499.31</v>
      </c>
      <c r="H71" s="38">
        <f>SUM(G71/F71)</f>
        <v>0.621873600398109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</row>
    <row r="72" spans="1:254" ht="25.5">
      <c r="A72" s="108"/>
      <c r="B72" s="109"/>
      <c r="C72" s="109"/>
      <c r="D72" s="112">
        <v>4700</v>
      </c>
      <c r="E72" s="111" t="s">
        <v>74</v>
      </c>
      <c r="F72" s="139">
        <v>300</v>
      </c>
      <c r="G72" s="139">
        <v>220</v>
      </c>
      <c r="H72" s="104">
        <f>G72/F72</f>
        <v>0.7333333333333333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</row>
    <row r="73" spans="1:254" ht="38.25">
      <c r="A73" s="105"/>
      <c r="B73" s="106"/>
      <c r="C73" s="106"/>
      <c r="D73" s="56">
        <v>4740</v>
      </c>
      <c r="E73" s="107" t="s">
        <v>57</v>
      </c>
      <c r="F73" s="85">
        <v>400</v>
      </c>
      <c r="G73" s="85">
        <v>0</v>
      </c>
      <c r="H73" s="84">
        <f>G73/F73</f>
        <v>0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</row>
    <row r="74" spans="1:254" ht="89.25">
      <c r="A74" s="35"/>
      <c r="B74" s="35"/>
      <c r="C74" s="36">
        <v>85213</v>
      </c>
      <c r="D74" s="36"/>
      <c r="E74" s="140" t="s">
        <v>77</v>
      </c>
      <c r="F74" s="95">
        <f>SUM(F75)</f>
        <v>8791</v>
      </c>
      <c r="G74" s="95">
        <f>SUM(G75)</f>
        <v>3204.63</v>
      </c>
      <c r="H74" s="37">
        <f>G74/F74</f>
        <v>0.3645353202138551</v>
      </c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</row>
    <row r="75" spans="1:254" ht="12.75">
      <c r="A75" s="31"/>
      <c r="B75" s="31"/>
      <c r="C75" s="31"/>
      <c r="D75" s="31">
        <v>4130</v>
      </c>
      <c r="E75" s="31" t="s">
        <v>51</v>
      </c>
      <c r="F75" s="92">
        <v>8791</v>
      </c>
      <c r="G75" s="92">
        <v>3204.63</v>
      </c>
      <c r="H75" s="38">
        <f>G75/F75</f>
        <v>0.3645353202138551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</row>
    <row r="76" spans="1:254" ht="12.75">
      <c r="A76" s="31"/>
      <c r="B76" s="31"/>
      <c r="C76" s="31"/>
      <c r="D76" s="31"/>
      <c r="E76" s="31"/>
      <c r="F76" s="92"/>
      <c r="G76" s="92"/>
      <c r="H76" s="3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47"/>
    </row>
    <row r="77" spans="1:254" ht="25.5">
      <c r="A77" s="35"/>
      <c r="B77" s="35"/>
      <c r="C77" s="36">
        <v>85214</v>
      </c>
      <c r="D77" s="36"/>
      <c r="E77" s="36" t="s">
        <v>52</v>
      </c>
      <c r="F77" s="95">
        <f>SUM(F78)</f>
        <v>60000</v>
      </c>
      <c r="G77" s="95">
        <f>SUM(G78)</f>
        <v>28458.33</v>
      </c>
      <c r="H77" s="37">
        <f>G77/F77</f>
        <v>0.47430550000000005</v>
      </c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</row>
    <row r="78" spans="1:254" ht="12.75">
      <c r="A78" s="31"/>
      <c r="B78" s="31"/>
      <c r="C78" s="31"/>
      <c r="D78" s="31">
        <v>3110</v>
      </c>
      <c r="E78" s="31" t="s">
        <v>53</v>
      </c>
      <c r="F78" s="92">
        <v>60000</v>
      </c>
      <c r="G78" s="92">
        <v>28458.33</v>
      </c>
      <c r="H78" s="38">
        <f>G78/F78</f>
        <v>0.47430550000000005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</row>
    <row r="79" spans="1:254" ht="12.75">
      <c r="A79" s="31"/>
      <c r="B79" s="31"/>
      <c r="C79" s="31"/>
      <c r="D79" s="31"/>
      <c r="E79" s="31"/>
      <c r="F79" s="32"/>
      <c r="G79" s="48"/>
      <c r="H79" s="49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</row>
    <row r="80" spans="1:254" ht="12.75">
      <c r="A80" s="142" t="s">
        <v>54</v>
      </c>
      <c r="B80" s="142"/>
      <c r="C80" s="142"/>
      <c r="D80" s="142"/>
      <c r="E80" s="142"/>
      <c r="F80" s="142"/>
      <c r="G80" s="142"/>
      <c r="H80" s="14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</row>
    <row r="81" spans="1:254" ht="12.75">
      <c r="A81" s="39"/>
      <c r="B81" s="39"/>
      <c r="C81" s="39"/>
      <c r="D81" s="39"/>
      <c r="E81" s="39"/>
      <c r="F81" s="39"/>
      <c r="G81" s="39"/>
      <c r="H81" s="39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</row>
    <row r="82" spans="1:254" ht="12.75">
      <c r="A82" s="50"/>
      <c r="B82" s="50"/>
      <c r="C82" s="50"/>
      <c r="D82" s="50"/>
      <c r="E82" s="51" t="s">
        <v>55</v>
      </c>
      <c r="F82" s="52">
        <f>F40+F46+F54+F63</f>
        <v>2292308.82</v>
      </c>
      <c r="G82" s="52">
        <f>G40+G46+G54+G63</f>
        <v>1093607.8800000001</v>
      </c>
      <c r="H82" s="53">
        <f>G82/F82</f>
        <v>0.47707702839096533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</row>
    <row r="83" spans="1:254" ht="12.75">
      <c r="A83" s="31"/>
      <c r="B83" s="31"/>
      <c r="C83" s="31"/>
      <c r="D83" s="31"/>
      <c r="E83" s="31"/>
      <c r="F83" s="32"/>
      <c r="G83" s="31"/>
      <c r="H83" s="31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</row>
    <row r="84" spans="1:254" ht="12.75">
      <c r="A84" s="1"/>
      <c r="B84" s="1"/>
      <c r="C84" s="1"/>
      <c r="D84" s="1"/>
      <c r="E84" s="1"/>
      <c r="F84" s="1"/>
      <c r="G84" s="1"/>
      <c r="H84" s="1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</row>
    <row r="85" spans="1:254" ht="12.75">
      <c r="A85" s="1"/>
      <c r="B85" s="1"/>
      <c r="C85" s="1"/>
      <c r="D85" s="1"/>
      <c r="E85" s="1"/>
      <c r="F85" s="1"/>
      <c r="G85" s="1"/>
      <c r="H85" s="1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</row>
    <row r="86" spans="1:254" ht="12.75">
      <c r="A86" s="1"/>
      <c r="B86" s="1"/>
      <c r="C86" s="1"/>
      <c r="D86" s="1"/>
      <c r="E86" s="1"/>
      <c r="F86" s="1"/>
      <c r="G86" s="1"/>
      <c r="H86" s="1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</row>
    <row r="87" spans="1:254" ht="12.75">
      <c r="A87" s="1"/>
      <c r="B87" s="1"/>
      <c r="C87" s="1"/>
      <c r="D87" s="1"/>
      <c r="E87" s="1" t="s">
        <v>56</v>
      </c>
      <c r="F87" s="1"/>
      <c r="G87" s="1"/>
      <c r="H87" s="1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</row>
  </sheetData>
  <mergeCells count="6">
    <mergeCell ref="A57:H57"/>
    <mergeCell ref="A80:H80"/>
    <mergeCell ref="C1:H1"/>
    <mergeCell ref="A3:H3"/>
    <mergeCell ref="A36:H36"/>
    <mergeCell ref="A52:H52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scale="86" r:id="rId3"/>
  <headerFooter alignWithMargins="0"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2008-08-26T06:56:05Z</cp:lastPrinted>
  <dcterms:created xsi:type="dcterms:W3CDTF">1997-02-26T12:46:56Z</dcterms:created>
  <dcterms:modified xsi:type="dcterms:W3CDTF">2008-08-29T07:14:07Z</dcterms:modified>
  <cp:category/>
  <cp:version/>
  <cp:contentType/>
  <cp:contentStatus/>
  <cp:revision>93</cp:revision>
</cp:coreProperties>
</file>