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25" windowHeight="82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<sst xmlns="http://schemas.openxmlformats.org/spreadsheetml/2006/main" count="176" uniqueCount="144">
  <si>
    <t xml:space="preserve"> według źródeł pochodzenia oraz działów klasyfikacji budżetowej wraz z częścią opisową</t>
  </si>
  <si>
    <t>Lp.</t>
  </si>
  <si>
    <t>Dział</t>
  </si>
  <si>
    <t>Nazwa</t>
  </si>
  <si>
    <t>Plan po zmianach</t>
  </si>
  <si>
    <t>Wykonanie</t>
  </si>
  <si>
    <t>%</t>
  </si>
  <si>
    <t>1</t>
  </si>
  <si>
    <t>010</t>
  </si>
  <si>
    <t>Rolnictwo i łowiectwo</t>
  </si>
  <si>
    <t>* Dochody bieżące:</t>
  </si>
  <si>
    <t>Część opisowa</t>
  </si>
  <si>
    <t>1.Dotacja celowa z budżetu państwa na realizację zadań bieżących z zakresu administracji rządowej - realizacja ustawy z dnia 10 marca 2006r. o zwrocie podatku akcyzowego zawartego w cenie oleju napędowego wykorzystywanego do produkcji rolnej</t>
  </si>
  <si>
    <t>2</t>
  </si>
  <si>
    <t>020</t>
  </si>
  <si>
    <t>Leśnictwo</t>
  </si>
  <si>
    <t xml:space="preserve">1. Dochody uzyskane od kół łowieckich za dzierżawę terenów łowieckich                  </t>
  </si>
  <si>
    <t>3</t>
  </si>
  <si>
    <t>600</t>
  </si>
  <si>
    <t>Transport i  łączność</t>
  </si>
  <si>
    <t>* Dochody majątkowe</t>
  </si>
  <si>
    <t>* Dochody majątkowe:</t>
  </si>
  <si>
    <t>4</t>
  </si>
  <si>
    <t>Gospodarka mieszkaniowa</t>
  </si>
  <si>
    <t xml:space="preserve">1. Z  tytułu opłat za użytkowanie wieczyste nieruchomości </t>
  </si>
  <si>
    <t>2. Z tytułu opłat za trwały zarząd</t>
  </si>
  <si>
    <t xml:space="preserve">3. Z najmu składników majątkowych  </t>
  </si>
  <si>
    <t>4. Z dzierżawy składników majątkowych</t>
  </si>
  <si>
    <t>5. Z usług (za ciepłą wodę użytkową i c.o.)</t>
  </si>
  <si>
    <t>6. Z odsetek</t>
  </si>
  <si>
    <t>7. Z pozostałych dochodów</t>
  </si>
  <si>
    <t>1. Z tytułu odpłatnego nabycia prawa własności oraz prawa użytkowania wieczystego ze sprzedaży gruntów, działek, mieszkań</t>
  </si>
  <si>
    <t>5</t>
  </si>
  <si>
    <t>710</t>
  </si>
  <si>
    <t>Działalność usługowa</t>
  </si>
  <si>
    <t>1. Dotacja celowa otrzymana z budżetu państwa na zadania bieżące realizowane przez gminę na podstawie porozumień z organami administracji rządowej - środki na utrzymanie grobów wojennych</t>
  </si>
  <si>
    <t>6</t>
  </si>
  <si>
    <t>Administracja publiczna</t>
  </si>
  <si>
    <t>1. Dotacja celowa otrzymana z budżetu państwa na realizację zadań bieżących z zakresu administracji rządowej</t>
  </si>
  <si>
    <t>2. Dochody jednostek samorządu terytorialnego związane z realizacją zadań z zakresu administracji rządowej (5% wpływów z tytułu udostępniania danych osobowych oraz za wydane dowody osobiste)</t>
  </si>
  <si>
    <t>7</t>
  </si>
  <si>
    <t>Urzędy naczelnych organów władzy państwowej, kontroli i ochrony prawa oraz sądownictwa</t>
  </si>
  <si>
    <t xml:space="preserve">1. Dotacja celowa otrzymana z budżetu państwa na realizację zadań bieżących z zakresu administracji rządowej  (na prowadzenie rejestru wyborców) </t>
  </si>
  <si>
    <t>2.Dotacja celowa otrzymana z budżetu państwa na realizację zadań bieżących  - na przygotowanie iprzeprowadzenie wyborów do Parlamentu Europejskiego</t>
  </si>
  <si>
    <t>8</t>
  </si>
  <si>
    <t>Bezpieczeństwo publiczne i ochrona przeciwpożarowa</t>
  </si>
  <si>
    <t>1. Dotacja celowa z Powiatu Raciborskiego na obronę cywilną</t>
  </si>
  <si>
    <t>9</t>
  </si>
  <si>
    <t>Dochody od osób prawnych, od osób fizycznych i od innych jednostek nieposiadających osobowości prawnej oraz wydatki związane z ich poborem</t>
  </si>
  <si>
    <t>1. Wpływy z tytułu podatku od działalności gospodarczej osób fizycznych, opłacanego w formie karty podatkowej</t>
  </si>
  <si>
    <t>2. Odsetki od nieterminowych wpłat, dotyczy podatku od działalności gospodarczej osób fizycznych opłacanego w formie karty podatkowej</t>
  </si>
  <si>
    <t>3. Dochody z podatku od nieruchomości od osób prawnych</t>
  </si>
  <si>
    <t>4. Wpływy z podatku rolnego od osób prawnych</t>
  </si>
  <si>
    <t>5. Wpłaty z podatku leśnego od osób prawnych</t>
  </si>
  <si>
    <t>6. Dochody z tytułu podatku od środków transportowych od osób prawnych</t>
  </si>
  <si>
    <t>7. Podatek od  czynności cywilnoprawnych od osób prawnych</t>
  </si>
  <si>
    <t>8. Odsetki od nieterminowych wpłat z tytułu podatków i opłat od osób prawnych</t>
  </si>
  <si>
    <t>9. Dochody z tytułu podatku od nieruchomości od osób fizycznych</t>
  </si>
  <si>
    <t>10. Wpływy z podatku rolnego od osób fizycznych</t>
  </si>
  <si>
    <t>11. Wpłaty z podatku leśnego od osób fizycznych</t>
  </si>
  <si>
    <t>12. Dochody z tytułu podatku od środków transportowych od osób fizycznych</t>
  </si>
  <si>
    <t>13. Podatek od spadków i darowizn</t>
  </si>
  <si>
    <t>14. Wpływy z  opłaty targowej od osób fizycznych</t>
  </si>
  <si>
    <t>15. Podatek od czynności cywilnoprawnych od osób fizycznych</t>
  </si>
  <si>
    <t>10</t>
  </si>
  <si>
    <t>Różne rozliczenia</t>
  </si>
  <si>
    <t>1. Część oświatowa subwencji ogólnej dla jednostek samorządu terytorialnego</t>
  </si>
  <si>
    <t>3. Część równoważąca subwencji ogólnej dla gmin</t>
  </si>
  <si>
    <t>11</t>
  </si>
  <si>
    <t>Oświata i wychowanie</t>
  </si>
  <si>
    <t>Dochody majątkowe</t>
  </si>
  <si>
    <t>12</t>
  </si>
  <si>
    <t>851</t>
  </si>
  <si>
    <t>Ochrona zdrowia</t>
  </si>
  <si>
    <t>1. Dotacja celowa z budżetu państwa na realizację zadań bieżących z zakresu administracji rządowej</t>
  </si>
  <si>
    <t>1. Środki na dofinansowanie własnych inwestycji gminy pozyskane z innych źródeł - środki z Regionalnego Programu Operacyjnego na dofinansowanie modernizacji Ośrodków Zdrowia na terenie Gminy Kuźnia Raciborska</t>
  </si>
  <si>
    <t>13</t>
  </si>
  <si>
    <t>Pomoc społeczna</t>
  </si>
  <si>
    <t>1. Wpływy z różnych opłat - wpłaty za pobyt osób w Domach Pomocy Społecznej</t>
  </si>
  <si>
    <t>2. Pozostałe odsetki -</t>
  </si>
  <si>
    <t xml:space="preserve">3. Pozostałe dochody-zwrot niezależnie  pobranych  świadczeń </t>
  </si>
  <si>
    <t>4. Dotacja celowa z budżetu państwa na realizację zadań bieżących z zakresu  administracji rządowej - na świadczenia rodzinne, zaliczki alimentacyjne, świadczenia z funduszu alimentacyjnego oraz składki na ubezpieczenia emerytalne i rentowe z ubezpieczenia społecznego</t>
  </si>
  <si>
    <t>5. Dochody jednostek samorządu terytorialnego związane z realizacją zadań z zakresu administracji rządowej  oraz  innych zadańzleconych  ustawami - wpływów z tytułu zwrotu  należności od dłuzników alimentacyjnych</t>
  </si>
  <si>
    <t>6 Dotacja celowa  z budżetu  państwa na realizację zadań bieżących z zakresu administracji rządowej - na składki  na ubezpieczenia zdrowotne opłacane za osoby pobierające  niektóre  świadczenia z pomocy społecznej orza  niektóre świadczenia rodzinne</t>
  </si>
  <si>
    <t>7. Dotacja celowa z budżetu państwa na realizację zadań bieżących z zakresu administracji rządowej - na zasiłki i pomoc w naturze</t>
  </si>
  <si>
    <t>8. Dotacja celowa otrzymana z budżetu państwa na realizację własnych zadań bieżących gmin - na zasiłki i pomoc w naturze</t>
  </si>
  <si>
    <t>9.Odsetki  od środków zgromadzonych na rachunku bankowym</t>
  </si>
  <si>
    <t>14</t>
  </si>
  <si>
    <t>Edukacyjna opieka wychowawcza</t>
  </si>
  <si>
    <t>15</t>
  </si>
  <si>
    <t>Gospodarka komunalna i ochrona środowiska</t>
  </si>
  <si>
    <t xml:space="preserve">1.Wpływy z opłaty produktowej </t>
  </si>
  <si>
    <t>RAZEM DOCHODY</t>
  </si>
  <si>
    <t xml:space="preserve">3. Wpływy z tytułu odsetek na rachunkach bankowych </t>
  </si>
  <si>
    <t>10. Dotacja celowa otrzymana z budżetu państwa na realizację  własnych zadań  bieżących  gmin - na Ośrodek Pomocy Społecznej</t>
  </si>
  <si>
    <t>11. Wpływy z usług</t>
  </si>
  <si>
    <t>12.Odsetki</t>
  </si>
  <si>
    <t>13.Dotacja rozwojowa</t>
  </si>
  <si>
    <t>15.Dotacja celowa otrzymana z budżetu  państwa na realizację własnych zadsań bieżąćych gmin - na dożywianie</t>
  </si>
  <si>
    <t>16.Pozostałe dochody</t>
  </si>
  <si>
    <t>925</t>
  </si>
  <si>
    <t>4.Środki na uzupełnienie  dochodów gmin</t>
  </si>
  <si>
    <t>Ogrody botaniczne i zoologiczneoraz naturalne obszary i obiekty chronionej przyrody</t>
  </si>
  <si>
    <t>2.Wpływy z różnych dochodów</t>
  </si>
  <si>
    <t>17.Dotacja celowa otrzymana z budżetu państwa na realizację własnych zadań bieżących gmin - na składki na ubezpieczenia  zdrowotne opłacane  za osoby pobierające niektóre świadczenia rodzinne</t>
  </si>
  <si>
    <t>4. Wpływy z usług i za prywatne rozmowy telefoniczne pracowników</t>
  </si>
  <si>
    <t xml:space="preserve">1. Dochody z najmu składników majątkowych  </t>
  </si>
  <si>
    <t xml:space="preserve">2. Pozostałe odsetki - odsetki od środków zgromadzonych na rachunkach bankowych </t>
  </si>
  <si>
    <t xml:space="preserve">2. Część wyrównawcza subwencji ogólnej dla gmin, z tego:     </t>
  </si>
  <si>
    <t>a) kwota podstawowa</t>
  </si>
  <si>
    <t>b) kwota uzupełniająca</t>
  </si>
  <si>
    <t xml:space="preserve">1. Dotacja celowa otrzymana od samorządu województwa na  inwestycje i zakupy inwestycyjne realizowane na podstawie porozumień /umów/ między j.s.t (na Południowo - Zachodni Szlak Cystersów )
</t>
  </si>
  <si>
    <t>16. Odsetki od nieterminowych wpłat z tytułu podatków i opłat od osób fizycznych</t>
  </si>
  <si>
    <t xml:space="preserve">17. Wpływy z opłaty skarbowej </t>
  </si>
  <si>
    <t>18. Wpływy z opłaty eksploatacyjnej</t>
  </si>
  <si>
    <t>19. Opłaty za zezwolenia na sprzedaż napojów alkoholowych</t>
  </si>
  <si>
    <t>20. Wpływy z różnych opłat - za zmiany we wpisie do ewidencji działalności gospodarczej</t>
  </si>
  <si>
    <t>21. Wpływy z różnych opłat - za wpis do ewidencji działalności gospodarczej</t>
  </si>
  <si>
    <t>22. Wpływy z różnych opłat - opłata za zajęcie pasa drogowego</t>
  </si>
  <si>
    <t>23. Wpływy z różnych opłat - z tytułu wzrostu wartości nieruchomości</t>
  </si>
  <si>
    <t>24.Odsetki od nieterminowych wpłat</t>
  </si>
  <si>
    <t>25. Udziały gminy w podatku dochodowym od osób fizycznych</t>
  </si>
  <si>
    <t>26. Udziały gminy w podatku dochodowym od osób prawnych</t>
  </si>
  <si>
    <t>5.Pozostałe dochody</t>
  </si>
  <si>
    <t>1. Dotacja  celowa otrzymana z budżetu państwa na realizacje zadań własnych gminy  -  na dofinansowanie świadczeń realizowanych w ramach systemu pomocy materialnej dla uczniów o charakterze socjalnym.</t>
  </si>
  <si>
    <t>3.Dochody otrzymane z funduszy celowych na realizację zadań bieżących jednostek  sektora finansów publicznych</t>
  </si>
  <si>
    <t>3.Wpłaty z tytułu opłaty stałej w przedszkolu</t>
  </si>
  <si>
    <t xml:space="preserve">4. Wpływy z różnych opłat </t>
  </si>
  <si>
    <t>5. Wpływy za najem autobusu szkolnego</t>
  </si>
  <si>
    <t xml:space="preserve">6. Wpływy z usług w stołówkach szkolnych </t>
  </si>
  <si>
    <t>7. Środki na  dofinansowanie własnych zadań bieżących gmin pozyskiwane z innych źródeł -na  realizację projektu w ramach Programu UE SOCRATES Comenius</t>
  </si>
  <si>
    <t>8.Dotacje otrzymane z funduszy celowych na realizację zadań bieżących jednostek sektora finansów publicznych- na dofinansowanie  pracodawcom kosztów kształcenia młodocianych pracowników</t>
  </si>
  <si>
    <t xml:space="preserve">9.Dotacja celowa otrzymana z budżetu państwa na realizację własnych zadań bieżąćych gmin - na sfinansowanie prac komisji kwalifikacyjnych i egzaminacyjnych </t>
  </si>
  <si>
    <t>10.Dotacja celowa otrzymana z budżetu państwa na realizację zadań własnych  zadań bieżacych gmin - na Program "Radosna Szkoła"</t>
  </si>
  <si>
    <t>1.Dotacja celowa otrzymana z samorządu województwa na inwestycje i zakupy inwestycyjne na podstawie porozumień między jednostkami samorządu terytorialnego-  plac zabaw w Rudzie Kozielskiej</t>
  </si>
  <si>
    <t>2. Z tytułu przekształcenia prawa użytkowania wieczystego przysługującego osobom fizycznym w prawo własności</t>
  </si>
  <si>
    <t>2.Dotacje otrzymane  z funduszy celowych na finansowanie lub dofinansowanie kosztów realizacji inwestycji i zakupów inwestycyjnych sektora finansów publicznych z WFOŚiGW)</t>
  </si>
  <si>
    <t>1.Dotacje otrzymane z funduszy celowych na finansowanie lub dofinansowanie kosztów realizacji inwestycji i zakupów inwestycyjnych jednostek sektora  finansów publicznych ( z WFOŚiGW)</t>
  </si>
  <si>
    <t>3.Dotacja celowa otrzymana od samorządu województwa na inwestycje i zakupy inwestycyjne realizowane na podstawie porozumień (umów) między j.s.t.  - na budowę hali sportowej w miejscowości Rudy</t>
  </si>
  <si>
    <t>2. Dotacja  celowa otrzymana z budżetu państwa na realizacje zadań własnych gminy  -  na dofinansowanie zakupu podręczników dla uczniów</t>
  </si>
  <si>
    <t>1.Dotacja celowa otrzymana z budzetu państwana narealizację własnych zadań bieżących gmin- na rezerwaty i pomniki przyrody</t>
  </si>
  <si>
    <t>2. Dotacja celowa otrzymana z funduszy celowych na realizację zadań bieżących jednostek sektora fonansów publicznych - "zielona szkoła"</t>
  </si>
  <si>
    <t>Załącznik Nr 1 do Zarządzenia Nr B.0151-69/10 Burmistrza Miasta Kuźnia Raciborska 
z dnia 17 marca 2010 r.</t>
  </si>
  <si>
    <t>WYKONANIE DOCHODÓW BUDŻETOWYCH ZA  2009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</si>
</sst>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"/>
      <family val="0"/>
    </font>
    <font>
      <b/>
      <sz val="10"/>
      <name val="Arial CE"/>
      <family val="0"/>
    </font>
    <font>
      <sz val="10"/>
      <name val="Arial CE"/>
      <family val="2"/>
    </font>
    <font>
      <b/>
      <sz val="9"/>
      <name val="Arial CE"/>
      <family val="2"/>
    </font>
    <font>
      <b/>
      <sz val="8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0"/>
      <color indexed="9"/>
      <name val="Arial CE"/>
      <family val="0"/>
    </font>
    <font>
      <sz val="10"/>
      <color indexed="9"/>
      <name val="Arial CE"/>
      <family val="0"/>
    </font>
    <font>
      <sz val="10"/>
      <color indexed="8"/>
      <name val="Arial CE"/>
      <family val="2"/>
    </font>
    <font>
      <b/>
      <sz val="10"/>
      <color indexed="8"/>
      <name val="Arial CE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49" fontId="1" fillId="0" borderId="0" xfId="0" applyNumberFormat="1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>
      <alignment wrapText="1"/>
    </xf>
    <xf numFmtId="0" fontId="0" fillId="0" borderId="0" xfId="0" applyNumberFormat="1" applyBorder="1" applyAlignment="1" applyProtection="1">
      <alignment wrapText="1"/>
      <protection/>
    </xf>
    <xf numFmtId="49" fontId="1" fillId="0" borderId="1" xfId="0" applyNumberFormat="1" applyFont="1" applyBorder="1" applyAlignment="1" applyProtection="1">
      <alignment horizontal="center" wrapText="1"/>
      <protection/>
    </xf>
    <xf numFmtId="0" fontId="0" fillId="0" borderId="1" xfId="0" applyBorder="1" applyAlignment="1" applyProtection="1">
      <alignment wrapText="1"/>
      <protection/>
    </xf>
    <xf numFmtId="0" fontId="0" fillId="0" borderId="1" xfId="0" applyNumberFormat="1" applyBorder="1" applyAlignment="1" applyProtection="1">
      <alignment wrapText="1"/>
      <protection/>
    </xf>
    <xf numFmtId="49" fontId="4" fillId="2" borderId="2" xfId="0" applyNumberFormat="1" applyFont="1" applyFill="1" applyBorder="1" applyAlignment="1" applyProtection="1">
      <alignment horizontal="center" vertical="center" wrapText="1"/>
      <protection/>
    </xf>
    <xf numFmtId="49" fontId="4" fillId="2" borderId="2" xfId="0" applyNumberFormat="1" applyFont="1" applyFill="1" applyBorder="1" applyAlignment="1" applyProtection="1">
      <alignment horizontal="center" vertical="center" wrapText="1" shrinkToFit="1"/>
      <protection/>
    </xf>
    <xf numFmtId="0" fontId="4" fillId="2" borderId="2" xfId="0" applyNumberFormat="1" applyFont="1" applyFill="1" applyBorder="1" applyAlignment="1" applyProtection="1">
      <alignment horizontal="center" vertical="center" wrapText="1"/>
      <protection/>
    </xf>
    <xf numFmtId="0" fontId="4" fillId="2" borderId="2" xfId="0" applyFont="1" applyFill="1" applyBorder="1" applyAlignment="1" applyProtection="1">
      <alignment horizontal="center" vertical="center" wrapText="1"/>
      <protection/>
    </xf>
    <xf numFmtId="0" fontId="4" fillId="2" borderId="2" xfId="0" applyFont="1" applyFill="1" applyBorder="1" applyAlignment="1" applyProtection="1">
      <alignment horizontal="center" vertical="center" wrapText="1" shrinkToFit="1"/>
      <protection/>
    </xf>
    <xf numFmtId="49" fontId="1" fillId="2" borderId="2" xfId="0" applyNumberFormat="1" applyFont="1" applyFill="1" applyBorder="1" applyAlignment="1" applyProtection="1">
      <alignment horizontal="center" vertical="center" wrapText="1"/>
      <protection/>
    </xf>
    <xf numFmtId="49" fontId="1" fillId="2" borderId="2" xfId="0" applyNumberFormat="1" applyFont="1" applyFill="1" applyBorder="1" applyAlignment="1" applyProtection="1">
      <alignment horizontal="center" vertical="center" wrapText="1"/>
      <protection/>
    </xf>
    <xf numFmtId="49" fontId="1" fillId="0" borderId="2" xfId="0" applyNumberFormat="1" applyFont="1" applyBorder="1" applyAlignment="1" applyProtection="1">
      <alignment horizontal="center" vertical="center" wrapText="1"/>
      <protection/>
    </xf>
    <xf numFmtId="49" fontId="1" fillId="0" borderId="2" xfId="0" applyNumberFormat="1" applyFont="1" applyBorder="1" applyAlignment="1" applyProtection="1">
      <alignment horizontal="left" vertical="center" wrapText="1"/>
      <protection/>
    </xf>
    <xf numFmtId="0" fontId="1" fillId="0" borderId="2" xfId="0" applyNumberFormat="1" applyFont="1" applyBorder="1" applyAlignment="1" applyProtection="1">
      <alignment horizontal="left" vertical="center" wrapText="1"/>
      <protection/>
    </xf>
    <xf numFmtId="0" fontId="1" fillId="0" borderId="2" xfId="0" applyFont="1" applyBorder="1" applyAlignment="1" applyProtection="1">
      <alignment horizontal="center" wrapText="1"/>
      <protection/>
    </xf>
    <xf numFmtId="49" fontId="1" fillId="3" borderId="2" xfId="0" applyNumberFormat="1" applyFont="1" applyFill="1" applyBorder="1" applyAlignment="1" applyProtection="1">
      <alignment horizontal="center" vertical="center" wrapText="1"/>
      <protection/>
    </xf>
    <xf numFmtId="49" fontId="1" fillId="3" borderId="2" xfId="0" applyNumberFormat="1" applyFont="1" applyFill="1" applyBorder="1" applyAlignment="1" applyProtection="1">
      <alignment horizontal="left" vertical="center" wrapText="1"/>
      <protection/>
    </xf>
    <xf numFmtId="0" fontId="1" fillId="3" borderId="2" xfId="0" applyNumberFormat="1" applyFont="1" applyFill="1" applyBorder="1" applyAlignment="1" applyProtection="1">
      <alignment horizontal="left" vertical="center" wrapText="1"/>
      <protection/>
    </xf>
    <xf numFmtId="4" fontId="1" fillId="3" borderId="2" xfId="0" applyNumberFormat="1" applyFont="1" applyFill="1" applyBorder="1" applyAlignment="1" applyProtection="1">
      <alignment horizontal="right" vertical="center" wrapText="1"/>
      <protection/>
    </xf>
    <xf numFmtId="10" fontId="1" fillId="3" borderId="2" xfId="17" applyNumberFormat="1" applyFont="1" applyFill="1" applyBorder="1" applyAlignment="1" applyProtection="1">
      <alignment horizontal="right" vertical="center" wrapText="1"/>
      <protection/>
    </xf>
    <xf numFmtId="49" fontId="1" fillId="4" borderId="2" xfId="0" applyNumberFormat="1" applyFont="1" applyFill="1" applyBorder="1" applyAlignment="1" applyProtection="1">
      <alignment horizontal="center" vertical="center" wrapText="1"/>
      <protection/>
    </xf>
    <xf numFmtId="49" fontId="1" fillId="4" borderId="2" xfId="0" applyNumberFormat="1" applyFont="1" applyFill="1" applyBorder="1" applyAlignment="1" applyProtection="1">
      <alignment horizontal="left" vertical="center" wrapText="1"/>
      <protection/>
    </xf>
    <xf numFmtId="0" fontId="1" fillId="4" borderId="2" xfId="0" applyNumberFormat="1" applyFont="1" applyFill="1" applyBorder="1" applyAlignment="1" applyProtection="1">
      <alignment horizontal="left" vertical="center" wrapText="1"/>
      <protection/>
    </xf>
    <xf numFmtId="4" fontId="1" fillId="4" borderId="2" xfId="0" applyNumberFormat="1" applyFont="1" applyFill="1" applyBorder="1" applyAlignment="1" applyProtection="1">
      <alignment horizontal="right" vertical="center" wrapText="1"/>
      <protection/>
    </xf>
    <xf numFmtId="9" fontId="1" fillId="4" borderId="2" xfId="17" applyNumberFormat="1" applyFont="1" applyFill="1" applyBorder="1" applyAlignment="1" applyProtection="1">
      <alignment horizontal="right" vertical="center" wrapText="1"/>
      <protection/>
    </xf>
    <xf numFmtId="49" fontId="2" fillId="5" borderId="2" xfId="0" applyNumberFormat="1" applyFont="1" applyFill="1" applyBorder="1" applyAlignment="1" applyProtection="1">
      <alignment horizontal="center" vertical="center" wrapText="1"/>
      <protection/>
    </xf>
    <xf numFmtId="49" fontId="2" fillId="5" borderId="2" xfId="0" applyNumberFormat="1" applyFont="1" applyFill="1" applyBorder="1" applyAlignment="1" applyProtection="1">
      <alignment horizontal="left" vertical="center" wrapText="1"/>
      <protection/>
    </xf>
    <xf numFmtId="0" fontId="2" fillId="5" borderId="2" xfId="0" applyNumberFormat="1" applyFont="1" applyFill="1" applyBorder="1" applyAlignment="1" applyProtection="1">
      <alignment horizontal="left" vertical="center" wrapText="1"/>
      <protection/>
    </xf>
    <xf numFmtId="4" fontId="2" fillId="5" borderId="2" xfId="0" applyNumberFormat="1" applyFont="1" applyFill="1" applyBorder="1" applyAlignment="1" applyProtection="1">
      <alignment horizontal="right" vertical="center" wrapText="1"/>
      <protection/>
    </xf>
    <xf numFmtId="10" fontId="5" fillId="5" borderId="2" xfId="17" applyNumberFormat="1" applyFont="1" applyFill="1" applyBorder="1" applyAlignment="1" applyProtection="1">
      <alignment horizontal="right" vertical="center" wrapText="1"/>
      <protection/>
    </xf>
    <xf numFmtId="49" fontId="2" fillId="4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Border="1" applyAlignment="1" applyProtection="1">
      <alignment horizontal="left" vertical="center" wrapText="1"/>
      <protection/>
    </xf>
    <xf numFmtId="4" fontId="0" fillId="0" borderId="2" xfId="0" applyNumberFormat="1" applyBorder="1" applyAlignment="1" applyProtection="1">
      <alignment horizontal="right" vertical="center" wrapText="1"/>
      <protection/>
    </xf>
    <xf numFmtId="10" fontId="5" fillId="0" borderId="2" xfId="17" applyNumberFormat="1" applyFont="1" applyBorder="1" applyAlignment="1" applyProtection="1">
      <alignment horizontal="right" vertical="center" wrapText="1"/>
      <protection/>
    </xf>
    <xf numFmtId="49" fontId="1" fillId="5" borderId="2" xfId="0" applyNumberFormat="1" applyFont="1" applyFill="1" applyBorder="1" applyAlignment="1" applyProtection="1">
      <alignment horizontal="center" vertical="center" wrapText="1"/>
      <protection/>
    </xf>
    <xf numFmtId="0" fontId="2" fillId="4" borderId="2" xfId="0" applyNumberFormat="1" applyFont="1" applyFill="1" applyBorder="1" applyAlignment="1" applyProtection="1">
      <alignment horizontal="left" vertical="center" wrapText="1"/>
      <protection/>
    </xf>
    <xf numFmtId="4" fontId="2" fillId="4" borderId="2" xfId="0" applyNumberFormat="1" applyFont="1" applyFill="1" applyBorder="1" applyAlignment="1" applyProtection="1">
      <alignment horizontal="right" vertical="center" wrapText="1"/>
      <protection/>
    </xf>
    <xf numFmtId="10" fontId="5" fillId="4" borderId="2" xfId="17" applyNumberFormat="1" applyFont="1" applyFill="1" applyBorder="1" applyAlignment="1" applyProtection="1">
      <alignment horizontal="right" vertical="center" wrapText="1"/>
      <protection/>
    </xf>
    <xf numFmtId="49" fontId="0" fillId="0" borderId="2" xfId="0" applyNumberFormat="1" applyBorder="1" applyAlignment="1" applyProtection="1">
      <alignment horizontal="center" vertical="center" wrapText="1"/>
      <protection/>
    </xf>
    <xf numFmtId="10" fontId="1" fillId="4" borderId="2" xfId="17" applyNumberFormat="1" applyFont="1" applyFill="1" applyBorder="1" applyAlignment="1" applyProtection="1">
      <alignment horizontal="right" vertical="center" wrapText="1"/>
      <protection/>
    </xf>
    <xf numFmtId="10" fontId="2" fillId="5" borderId="2" xfId="17" applyNumberFormat="1" applyFont="1" applyFill="1" applyBorder="1" applyAlignment="1" applyProtection="1">
      <alignment horizontal="right" vertical="center" wrapText="1"/>
      <protection/>
    </xf>
    <xf numFmtId="10" fontId="2" fillId="0" borderId="2" xfId="17" applyNumberFormat="1" applyFont="1" applyBorder="1" applyAlignment="1" applyProtection="1">
      <alignment horizontal="right" vertical="center" wrapText="1"/>
      <protection/>
    </xf>
    <xf numFmtId="0" fontId="0" fillId="4" borderId="2" xfId="0" applyNumberFormat="1" applyFill="1" applyBorder="1" applyAlignment="1" applyProtection="1">
      <alignment horizontal="left" vertical="center" wrapText="1"/>
      <protection/>
    </xf>
    <xf numFmtId="4" fontId="0" fillId="4" borderId="2" xfId="0" applyNumberFormat="1" applyFill="1" applyBorder="1" applyAlignment="1" applyProtection="1">
      <alignment horizontal="right" vertical="center" wrapText="1"/>
      <protection/>
    </xf>
    <xf numFmtId="10" fontId="2" fillId="4" borderId="2" xfId="17" applyNumberFormat="1" applyFont="1" applyFill="1" applyBorder="1" applyAlignment="1" applyProtection="1">
      <alignment horizontal="right" vertical="center" wrapText="1"/>
      <protection/>
    </xf>
    <xf numFmtId="49" fontId="1" fillId="3" borderId="2" xfId="0" applyNumberFormat="1" applyFont="1" applyFill="1" applyBorder="1" applyAlignment="1" applyProtection="1">
      <alignment horizontal="left" vertical="center" wrapText="1"/>
      <protection/>
    </xf>
    <xf numFmtId="0" fontId="1" fillId="3" borderId="2" xfId="0" applyNumberFormat="1" applyFont="1" applyFill="1" applyBorder="1" applyAlignment="1" applyProtection="1">
      <alignment horizontal="left" vertical="center" wrapText="1"/>
      <protection/>
    </xf>
    <xf numFmtId="4" fontId="1" fillId="3" borderId="2" xfId="0" applyNumberFormat="1" applyFont="1" applyFill="1" applyBorder="1" applyAlignment="1" applyProtection="1">
      <alignment horizontal="right" vertical="center" wrapText="1"/>
      <protection/>
    </xf>
    <xf numFmtId="10" fontId="6" fillId="3" borderId="2" xfId="17" applyNumberFormat="1" applyFont="1" applyFill="1" applyBorder="1" applyAlignment="1" applyProtection="1">
      <alignment horizontal="right" vertical="center" wrapText="1"/>
      <protection/>
    </xf>
    <xf numFmtId="49" fontId="1" fillId="0" borderId="2" xfId="0" applyNumberFormat="1" applyFont="1" applyFill="1" applyBorder="1" applyAlignment="1" applyProtection="1">
      <alignment horizontal="center" vertical="center" wrapText="1"/>
      <protection/>
    </xf>
    <xf numFmtId="49" fontId="1" fillId="0" borderId="2" xfId="0" applyNumberFormat="1" applyFont="1" applyFill="1" applyBorder="1" applyAlignment="1" applyProtection="1">
      <alignment horizontal="left" vertical="center" wrapText="1"/>
      <protection/>
    </xf>
    <xf numFmtId="0" fontId="1" fillId="0" borderId="2" xfId="0" applyNumberFormat="1" applyFont="1" applyFill="1" applyBorder="1" applyAlignment="1" applyProtection="1">
      <alignment horizontal="left" vertical="center" wrapText="1"/>
      <protection/>
    </xf>
    <xf numFmtId="4" fontId="1" fillId="0" borderId="2" xfId="0" applyNumberFormat="1" applyFont="1" applyFill="1" applyBorder="1" applyAlignment="1" applyProtection="1">
      <alignment horizontal="right" vertical="center" wrapText="1"/>
      <protection/>
    </xf>
    <xf numFmtId="10" fontId="6" fillId="0" borderId="2" xfId="17" applyNumberFormat="1" applyFont="1" applyFill="1" applyBorder="1" applyAlignment="1" applyProtection="1">
      <alignment horizontal="right" vertical="center" wrapText="1"/>
      <protection/>
    </xf>
    <xf numFmtId="49" fontId="0" fillId="0" borderId="2" xfId="0" applyNumberFormat="1" applyBorder="1" applyAlignment="1" applyProtection="1">
      <alignment horizontal="left" vertical="center" wrapText="1"/>
      <protection/>
    </xf>
    <xf numFmtId="49" fontId="1" fillId="5" borderId="2" xfId="0" applyNumberFormat="1" applyFont="1" applyFill="1" applyBorder="1" applyAlignment="1">
      <alignment horizontal="center" wrapText="1"/>
    </xf>
    <xf numFmtId="49" fontId="0" fillId="5" borderId="2" xfId="0" applyNumberFormat="1" applyFill="1" applyBorder="1" applyAlignment="1" applyProtection="1">
      <alignment vertical="center" wrapText="1"/>
      <protection/>
    </xf>
    <xf numFmtId="0" fontId="0" fillId="5" borderId="2" xfId="0" applyNumberFormat="1" applyFill="1" applyBorder="1" applyAlignment="1" applyProtection="1">
      <alignment horizontal="left" vertical="center" wrapText="1"/>
      <protection/>
    </xf>
    <xf numFmtId="4" fontId="0" fillId="5" borderId="2" xfId="0" applyNumberFormat="1" applyFill="1" applyBorder="1" applyAlignment="1" applyProtection="1">
      <alignment horizontal="right" vertical="center" wrapText="1"/>
      <protection/>
    </xf>
    <xf numFmtId="10" fontId="2" fillId="5" borderId="2" xfId="17" applyNumberFormat="1" applyFont="1" applyFill="1" applyBorder="1" applyAlignment="1" applyProtection="1">
      <alignment horizontal="right" vertical="center" wrapText="1"/>
      <protection/>
    </xf>
    <xf numFmtId="49" fontId="0" fillId="0" borderId="2" xfId="0" applyNumberFormat="1" applyBorder="1" applyAlignment="1" applyProtection="1">
      <alignment vertical="center" wrapText="1"/>
      <protection/>
    </xf>
    <xf numFmtId="10" fontId="1" fillId="3" borderId="2" xfId="17" applyNumberFormat="1" applyFont="1" applyFill="1" applyBorder="1" applyAlignment="1" applyProtection="1">
      <alignment horizontal="right" vertical="center" wrapText="1"/>
      <protection/>
    </xf>
    <xf numFmtId="0" fontId="1" fillId="4" borderId="2" xfId="0" applyNumberFormat="1" applyFont="1" applyFill="1" applyBorder="1" applyAlignment="1" applyProtection="1">
      <alignment horizontal="left" vertical="center" wrapText="1"/>
      <protection/>
    </xf>
    <xf numFmtId="4" fontId="1" fillId="4" borderId="2" xfId="0" applyNumberFormat="1" applyFont="1" applyFill="1" applyBorder="1" applyAlignment="1" applyProtection="1">
      <alignment horizontal="right" vertical="center" wrapText="1"/>
      <protection/>
    </xf>
    <xf numFmtId="0" fontId="0" fillId="0" borderId="2" xfId="0" applyNumberFormat="1" applyFont="1" applyBorder="1" applyAlignment="1" applyProtection="1">
      <alignment horizontal="left" vertical="center" wrapText="1"/>
      <protection/>
    </xf>
    <xf numFmtId="4" fontId="1" fillId="0" borderId="2" xfId="0" applyNumberFormat="1" applyFont="1" applyBorder="1" applyAlignment="1" applyProtection="1">
      <alignment horizontal="right" vertical="center" wrapText="1"/>
      <protection/>
    </xf>
    <xf numFmtId="4" fontId="2" fillId="0" borderId="2" xfId="0" applyNumberFormat="1" applyFont="1" applyBorder="1" applyAlignment="1" applyProtection="1">
      <alignment horizontal="right" vertical="center" wrapText="1"/>
      <protection/>
    </xf>
    <xf numFmtId="10" fontId="2" fillId="0" borderId="2" xfId="17" applyNumberFormat="1" applyFont="1" applyBorder="1" applyAlignment="1" applyProtection="1">
      <alignment horizontal="right" vertical="center" wrapText="1"/>
      <protection/>
    </xf>
    <xf numFmtId="4" fontId="2" fillId="0" borderId="2" xfId="0" applyNumberFormat="1" applyFont="1" applyFill="1" applyBorder="1" applyAlignment="1" applyProtection="1">
      <alignment horizontal="right" vertical="center" wrapText="1"/>
      <protection/>
    </xf>
    <xf numFmtId="10" fontId="1" fillId="0" borderId="2" xfId="17" applyNumberFormat="1" applyFont="1" applyBorder="1" applyAlignment="1" applyProtection="1">
      <alignment horizontal="right" vertical="center" wrapText="1"/>
      <protection/>
    </xf>
    <xf numFmtId="0" fontId="0" fillId="0" borderId="2" xfId="0" applyNumberFormat="1" applyFill="1" applyBorder="1" applyAlignment="1" applyProtection="1">
      <alignment horizontal="left" vertical="center" wrapText="1"/>
      <protection/>
    </xf>
    <xf numFmtId="0" fontId="2" fillId="0" borderId="2" xfId="0" applyNumberFormat="1" applyFont="1" applyBorder="1" applyAlignment="1" applyProtection="1">
      <alignment horizontal="left" vertical="center" wrapText="1"/>
      <protection/>
    </xf>
    <xf numFmtId="10" fontId="6" fillId="3" borderId="2" xfId="17" applyNumberFormat="1" applyFont="1" applyFill="1" applyBorder="1" applyAlignment="1" applyProtection="1">
      <alignment horizontal="right" vertical="center" wrapText="1"/>
      <protection/>
    </xf>
    <xf numFmtId="4" fontId="0" fillId="0" borderId="2" xfId="0" applyNumberFormat="1" applyFill="1" applyBorder="1" applyAlignment="1" applyProtection="1">
      <alignment horizontal="right" vertical="center" wrapText="1"/>
      <protection/>
    </xf>
    <xf numFmtId="10" fontId="2" fillId="0" borderId="2" xfId="17" applyNumberFormat="1" applyFont="1" applyFill="1" applyBorder="1" applyAlignment="1" applyProtection="1">
      <alignment horizontal="right" vertical="center" wrapText="1"/>
      <protection/>
    </xf>
    <xf numFmtId="4" fontId="2" fillId="0" borderId="2" xfId="0" applyNumberFormat="1" applyFont="1" applyFill="1" applyBorder="1" applyAlignment="1" applyProtection="1">
      <alignment horizontal="right" vertical="center" wrapText="1"/>
      <protection/>
    </xf>
    <xf numFmtId="0" fontId="2" fillId="0" borderId="2" xfId="0" applyNumberFormat="1" applyFont="1" applyFill="1" applyBorder="1" applyAlignment="1" applyProtection="1">
      <alignment horizontal="left" vertical="center" wrapText="1"/>
      <protection/>
    </xf>
    <xf numFmtId="10" fontId="2" fillId="0" borderId="2" xfId="17" applyNumberFormat="1" applyFont="1" applyFill="1" applyBorder="1" applyAlignment="1" applyProtection="1">
      <alignment horizontal="right" vertical="center" wrapText="1"/>
      <protection/>
    </xf>
    <xf numFmtId="4" fontId="2" fillId="0" borderId="2" xfId="0" applyNumberFormat="1" applyFont="1" applyBorder="1" applyAlignment="1" applyProtection="1">
      <alignment horizontal="right" vertical="center" wrapText="1"/>
      <protection/>
    </xf>
    <xf numFmtId="0" fontId="0" fillId="0" borderId="2" xfId="0" applyNumberFormat="1" applyFill="1" applyBorder="1" applyAlignment="1" applyProtection="1">
      <alignment vertical="center" wrapText="1"/>
      <protection locked="0"/>
    </xf>
    <xf numFmtId="0" fontId="2" fillId="0" borderId="2" xfId="0" applyNumberFormat="1" applyFont="1" applyFill="1" applyBorder="1" applyAlignment="1" applyProtection="1">
      <alignment horizontal="left" vertical="center" wrapText="1"/>
      <protection/>
    </xf>
    <xf numFmtId="0" fontId="2" fillId="5" borderId="2" xfId="0" applyNumberFormat="1" applyFont="1" applyFill="1" applyBorder="1" applyAlignment="1" applyProtection="1">
      <alignment horizontal="left" vertical="center" wrapText="1"/>
      <protection/>
    </xf>
    <xf numFmtId="4" fontId="2" fillId="5" borderId="2" xfId="0" applyNumberFormat="1" applyFont="1" applyFill="1" applyBorder="1" applyAlignment="1" applyProtection="1">
      <alignment horizontal="right" vertical="center" wrapText="1"/>
      <protection/>
    </xf>
    <xf numFmtId="49" fontId="0" fillId="0" borderId="2" xfId="0" applyNumberFormat="1" applyFill="1" applyBorder="1" applyAlignment="1" applyProtection="1">
      <alignment horizontal="left" vertical="center" wrapText="1"/>
      <protection/>
    </xf>
    <xf numFmtId="10" fontId="5" fillId="0" borderId="2" xfId="17" applyNumberFormat="1" applyFont="1" applyFill="1" applyBorder="1" applyAlignment="1" applyProtection="1">
      <alignment horizontal="right" vertical="center" wrapText="1"/>
      <protection/>
    </xf>
    <xf numFmtId="49" fontId="0" fillId="5" borderId="2" xfId="0" applyNumberFormat="1" applyFill="1" applyBorder="1" applyAlignment="1" applyProtection="1">
      <alignment horizontal="left" vertical="center" wrapText="1"/>
      <protection/>
    </xf>
    <xf numFmtId="0" fontId="2" fillId="4" borderId="2" xfId="0" applyNumberFormat="1" applyFont="1" applyFill="1" applyBorder="1" applyAlignment="1" applyProtection="1">
      <alignment horizontal="left" vertical="center" wrapText="1"/>
      <protection/>
    </xf>
    <xf numFmtId="49" fontId="7" fillId="0" borderId="2" xfId="0" applyNumberFormat="1" applyFont="1" applyFill="1" applyBorder="1" applyAlignment="1" applyProtection="1">
      <alignment horizontal="center" vertical="center" wrapText="1"/>
      <protection/>
    </xf>
    <xf numFmtId="49" fontId="7" fillId="0" borderId="2" xfId="0" applyNumberFormat="1" applyFont="1" applyFill="1" applyBorder="1" applyAlignment="1" applyProtection="1">
      <alignment horizontal="left" vertical="center" wrapText="1"/>
      <protection/>
    </xf>
    <xf numFmtId="0" fontId="7" fillId="4" borderId="2" xfId="0" applyNumberFormat="1" applyFont="1" applyFill="1" applyBorder="1" applyAlignment="1" applyProtection="1">
      <alignment horizontal="left" vertical="center" wrapText="1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9" fontId="8" fillId="5" borderId="2" xfId="0" applyNumberFormat="1" applyFont="1" applyFill="1" applyBorder="1" applyAlignment="1" applyProtection="1">
      <alignment horizontal="center" vertical="center" wrapText="1"/>
      <protection/>
    </xf>
    <xf numFmtId="49" fontId="8" fillId="5" borderId="2" xfId="0" applyNumberFormat="1" applyFont="1" applyFill="1" applyBorder="1" applyAlignment="1" applyProtection="1">
      <alignment horizontal="left" vertical="center" wrapText="1"/>
      <protection/>
    </xf>
    <xf numFmtId="0" fontId="9" fillId="4" borderId="2" xfId="0" applyNumberFormat="1" applyFont="1" applyFill="1" applyBorder="1" applyAlignment="1" applyProtection="1">
      <alignment horizontal="left" vertical="center" wrapText="1"/>
      <protection/>
    </xf>
    <xf numFmtId="4" fontId="2" fillId="4" borderId="2" xfId="17" applyNumberFormat="1" applyFont="1" applyFill="1" applyBorder="1" applyAlignment="1" applyProtection="1">
      <alignment horizontal="right" vertical="center" wrapText="1"/>
      <protection/>
    </xf>
    <xf numFmtId="49" fontId="10" fillId="3" borderId="2" xfId="0" applyNumberFormat="1" applyFont="1" applyFill="1" applyBorder="1" applyAlignment="1" applyProtection="1">
      <alignment horizontal="center" vertical="center" wrapText="1"/>
      <protection/>
    </xf>
    <xf numFmtId="49" fontId="10" fillId="3" borderId="2" xfId="0" applyNumberFormat="1" applyFont="1" applyFill="1" applyBorder="1" applyAlignment="1" applyProtection="1">
      <alignment horizontal="left" vertical="center" wrapText="1"/>
      <protection/>
    </xf>
    <xf numFmtId="0" fontId="10" fillId="3" borderId="2" xfId="0" applyNumberFormat="1" applyFont="1" applyFill="1" applyBorder="1" applyAlignment="1" applyProtection="1">
      <alignment horizontal="left" vertical="center" wrapText="1"/>
      <protection/>
    </xf>
    <xf numFmtId="4" fontId="10" fillId="3" borderId="2" xfId="0" applyNumberFormat="1" applyFont="1" applyFill="1" applyBorder="1" applyAlignment="1" applyProtection="1">
      <alignment horizontal="right" vertical="center" wrapText="1"/>
      <protection/>
    </xf>
    <xf numFmtId="49" fontId="9" fillId="5" borderId="2" xfId="0" applyNumberFormat="1" applyFont="1" applyFill="1" applyBorder="1" applyAlignment="1" applyProtection="1">
      <alignment horizontal="center" vertical="center" wrapText="1"/>
      <protection/>
    </xf>
    <xf numFmtId="49" fontId="1" fillId="3" borderId="2" xfId="0" applyNumberFormat="1" applyFont="1" applyFill="1" applyBorder="1" applyAlignment="1" applyProtection="1">
      <alignment horizontal="center" wrapText="1"/>
      <protection/>
    </xf>
    <xf numFmtId="0" fontId="1" fillId="3" borderId="2" xfId="0" applyFont="1" applyFill="1" applyBorder="1" applyAlignment="1" applyProtection="1">
      <alignment wrapText="1"/>
      <protection/>
    </xf>
    <xf numFmtId="0" fontId="1" fillId="3" borderId="2" xfId="0" applyNumberFormat="1" applyFont="1" applyFill="1" applyBorder="1" applyAlignment="1" applyProtection="1">
      <alignment wrapText="1"/>
      <protection/>
    </xf>
    <xf numFmtId="4" fontId="1" fillId="3" borderId="2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wrapText="1"/>
      <protection locked="0"/>
    </xf>
    <xf numFmtId="49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4" fontId="10" fillId="4" borderId="2" xfId="0" applyNumberFormat="1" applyFont="1" applyFill="1" applyBorder="1" applyAlignment="1" applyProtection="1">
      <alignment horizontal="right" vertical="center" wrapText="1"/>
      <protection/>
    </xf>
    <xf numFmtId="49" fontId="10" fillId="4" borderId="2" xfId="0" applyNumberFormat="1" applyFont="1" applyFill="1" applyBorder="1" applyAlignment="1" applyProtection="1">
      <alignment horizontal="left" vertical="center" wrapText="1"/>
      <protection/>
    </xf>
    <xf numFmtId="0" fontId="10" fillId="4" borderId="2" xfId="0" applyNumberFormat="1" applyFont="1" applyFill="1" applyBorder="1" applyAlignment="1" applyProtection="1">
      <alignment horizontal="left" vertical="center" wrapText="1"/>
      <protection/>
    </xf>
    <xf numFmtId="0" fontId="9" fillId="4" borderId="2" xfId="0" applyNumberFormat="1" applyFont="1" applyFill="1" applyBorder="1" applyAlignment="1" applyProtection="1">
      <alignment horizontal="left" vertical="center" wrapText="1"/>
      <protection/>
    </xf>
    <xf numFmtId="4" fontId="9" fillId="4" borderId="2" xfId="0" applyNumberFormat="1" applyFont="1" applyFill="1" applyBorder="1" applyAlignment="1" applyProtection="1">
      <alignment horizontal="right" vertical="center" wrapText="1"/>
      <protection/>
    </xf>
    <xf numFmtId="49" fontId="10" fillId="4" borderId="2" xfId="0" applyNumberFormat="1" applyFont="1" applyFill="1" applyBorder="1" applyAlignment="1" applyProtection="1">
      <alignment horizontal="center" vertical="center" wrapText="1"/>
      <protection/>
    </xf>
    <xf numFmtId="0" fontId="2" fillId="4" borderId="2" xfId="0" applyNumberFormat="1" applyFont="1" applyFill="1" applyBorder="1" applyAlignment="1" applyProtection="1">
      <alignment wrapText="1"/>
      <protection locked="0"/>
    </xf>
    <xf numFmtId="0" fontId="2" fillId="4" borderId="3" xfId="0" applyNumberFormat="1" applyFont="1" applyFill="1" applyBorder="1" applyAlignment="1" applyProtection="1">
      <alignment vertical="center" wrapText="1"/>
      <protection/>
    </xf>
    <xf numFmtId="0" fontId="2" fillId="4" borderId="4" xfId="0" applyNumberFormat="1" applyFont="1" applyFill="1" applyBorder="1" applyAlignment="1" applyProtection="1">
      <alignment vertical="center" wrapText="1"/>
      <protection/>
    </xf>
    <xf numFmtId="0" fontId="2" fillId="4" borderId="5" xfId="0" applyNumberFormat="1" applyFont="1" applyFill="1" applyBorder="1" applyAlignment="1" applyProtection="1">
      <alignment vertical="center" wrapText="1"/>
      <protection/>
    </xf>
    <xf numFmtId="0" fontId="2" fillId="4" borderId="6" xfId="0" applyNumberFormat="1" applyFont="1" applyFill="1" applyBorder="1" applyAlignment="1" applyProtection="1">
      <alignment vertical="center" wrapText="1"/>
      <protection/>
    </xf>
    <xf numFmtId="0" fontId="2" fillId="4" borderId="7" xfId="0" applyNumberFormat="1" applyFont="1" applyFill="1" applyBorder="1" applyAlignment="1" applyProtection="1">
      <alignment vertical="center" wrapText="1"/>
      <protection/>
    </xf>
    <xf numFmtId="0" fontId="2" fillId="4" borderId="8" xfId="0" applyNumberFormat="1" applyFont="1" applyFill="1" applyBorder="1" applyAlignment="1" applyProtection="1">
      <alignment vertical="center" wrapText="1"/>
      <protection/>
    </xf>
    <xf numFmtId="0" fontId="2" fillId="4" borderId="0" xfId="0" applyNumberFormat="1" applyFont="1" applyFill="1" applyAlignment="1" applyProtection="1">
      <alignment vertical="center" wrapText="1"/>
      <protection locked="0"/>
    </xf>
    <xf numFmtId="49" fontId="2" fillId="4" borderId="6" xfId="0" applyNumberFormat="1" applyFont="1" applyFill="1" applyBorder="1" applyAlignment="1" applyProtection="1">
      <alignment horizontal="center" vertical="center" wrapText="1"/>
      <protection/>
    </xf>
    <xf numFmtId="49" fontId="2" fillId="4" borderId="7" xfId="0" applyNumberFormat="1" applyFont="1" applyFill="1" applyBorder="1" applyAlignment="1" applyProtection="1">
      <alignment horizontal="center" vertical="center" wrapText="1"/>
      <protection/>
    </xf>
    <xf numFmtId="4" fontId="1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 vertical="center" wrapText="1"/>
      <protection/>
    </xf>
    <xf numFmtId="4" fontId="1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9" fontId="9" fillId="4" borderId="9" xfId="0" applyNumberFormat="1" applyFont="1" applyFill="1" applyBorder="1" applyAlignment="1" applyProtection="1">
      <alignment horizontal="center" vertical="center" wrapText="1"/>
      <protection/>
    </xf>
    <xf numFmtId="49" fontId="9" fillId="4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2" xfId="0" applyNumberFormat="1" applyFont="1" applyBorder="1" applyAlignment="1" applyProtection="1">
      <alignment horizontal="center" vertical="center" wrapText="1"/>
      <protection/>
    </xf>
    <xf numFmtId="49" fontId="0" fillId="0" borderId="2" xfId="0" applyNumberFormat="1" applyBorder="1" applyAlignment="1" applyProtection="1">
      <alignment horizontal="center" vertical="center" wrapText="1"/>
      <protection/>
    </xf>
    <xf numFmtId="49" fontId="0" fillId="0" borderId="2" xfId="0" applyNumberFormat="1" applyBorder="1" applyAlignment="1" applyProtection="1">
      <alignment horizontal="left" vertical="center" wrapText="1"/>
      <protection/>
    </xf>
    <xf numFmtId="49" fontId="2" fillId="0" borderId="2" xfId="0" applyNumberFormat="1" applyFont="1" applyFill="1" applyBorder="1" applyAlignment="1" applyProtection="1">
      <alignment horizontal="center" vertical="center" wrapText="1"/>
      <protection/>
    </xf>
    <xf numFmtId="49" fontId="0" fillId="0" borderId="3" xfId="0" applyNumberFormat="1" applyBorder="1" applyAlignment="1" applyProtection="1">
      <alignment horizontal="center" vertical="center" wrapText="1"/>
      <protection/>
    </xf>
    <xf numFmtId="49" fontId="0" fillId="0" borderId="4" xfId="0" applyNumberFormat="1" applyBorder="1" applyAlignment="1" applyProtection="1">
      <alignment horizontal="center" vertical="center" wrapText="1"/>
      <protection/>
    </xf>
    <xf numFmtId="49" fontId="0" fillId="0" borderId="5" xfId="0" applyNumberFormat="1" applyBorder="1" applyAlignment="1" applyProtection="1">
      <alignment horizontal="center" vertical="center" wrapText="1"/>
      <protection/>
    </xf>
    <xf numFmtId="49" fontId="0" fillId="0" borderId="6" xfId="0" applyNumberFormat="1" applyBorder="1" applyAlignment="1" applyProtection="1">
      <alignment horizontal="center" vertical="center" wrapText="1"/>
      <protection/>
    </xf>
    <xf numFmtId="49" fontId="2" fillId="4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49" fontId="2" fillId="4" borderId="3" xfId="0" applyNumberFormat="1" applyFont="1" applyFill="1" applyBorder="1" applyAlignment="1" applyProtection="1">
      <alignment horizontal="center" vertical="center" wrapText="1"/>
      <protection/>
    </xf>
    <xf numFmtId="49" fontId="2" fillId="4" borderId="4" xfId="0" applyNumberFormat="1" applyFont="1" applyFill="1" applyBorder="1" applyAlignment="1" applyProtection="1">
      <alignment horizontal="center" vertical="center" wrapText="1"/>
      <protection/>
    </xf>
    <xf numFmtId="49" fontId="2" fillId="4" borderId="5" xfId="0" applyNumberFormat="1" applyFont="1" applyFill="1" applyBorder="1" applyAlignment="1" applyProtection="1">
      <alignment horizontal="center" vertical="center" wrapText="1"/>
      <protection/>
    </xf>
    <xf numFmtId="49" fontId="2" fillId="4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right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6"/>
  <sheetViews>
    <sheetView tabSelected="1" workbookViewId="0" topLeftCell="A1">
      <selection activeCell="F7" sqref="F7"/>
    </sheetView>
  </sheetViews>
  <sheetFormatPr defaultColWidth="9.140625" defaultRowHeight="12.75"/>
  <cols>
    <col min="1" max="1" width="6.7109375" style="0" customWidth="1"/>
    <col min="2" max="2" width="7.7109375" style="0" customWidth="1"/>
    <col min="3" max="3" width="41.140625" style="0" customWidth="1"/>
    <col min="4" max="4" width="17.140625" style="0" customWidth="1"/>
    <col min="5" max="5" width="13.00390625" style="0" customWidth="1"/>
    <col min="6" max="6" width="11.57421875" style="0" customWidth="1"/>
    <col min="7" max="7" width="12.00390625" style="0" customWidth="1"/>
    <col min="8" max="8" width="9.28125" style="0" bestFit="1" customWidth="1"/>
    <col min="9" max="9" width="12.7109375" style="0" customWidth="1"/>
    <col min="10" max="10" width="12.57421875" style="0" customWidth="1"/>
  </cols>
  <sheetData>
    <row r="1" ht="12.75">
      <c r="D1" s="113"/>
    </row>
    <row r="2" ht="8.25" customHeight="1"/>
    <row r="3" spans="1:10" ht="36.75" customHeight="1">
      <c r="A3" s="1"/>
      <c r="B3" s="2"/>
      <c r="C3" s="156" t="s">
        <v>142</v>
      </c>
      <c r="D3" s="156"/>
      <c r="E3" s="156"/>
      <c r="F3" s="156"/>
      <c r="G3" s="3"/>
      <c r="H3" s="3"/>
      <c r="I3" s="3"/>
      <c r="J3" s="3"/>
    </row>
    <row r="4" spans="1:10" ht="12.75">
      <c r="A4" s="1"/>
      <c r="B4" s="2"/>
      <c r="C4" s="4"/>
      <c r="D4" s="2"/>
      <c r="E4" s="2"/>
      <c r="F4" s="2"/>
      <c r="G4" s="3"/>
      <c r="H4" s="3"/>
      <c r="I4" s="3"/>
      <c r="J4" s="3"/>
    </row>
    <row r="5" spans="1:10" ht="12.75">
      <c r="A5" s="150" t="s">
        <v>143</v>
      </c>
      <c r="B5" s="150"/>
      <c r="C5" s="150"/>
      <c r="D5" s="150"/>
      <c r="E5" s="150"/>
      <c r="F5" s="150"/>
      <c r="G5" s="3"/>
      <c r="H5" s="3"/>
      <c r="I5" s="3"/>
      <c r="J5" s="3"/>
    </row>
    <row r="6" spans="1:10" ht="12.75">
      <c r="A6" s="151" t="s">
        <v>0</v>
      </c>
      <c r="B6" s="151"/>
      <c r="C6" s="151"/>
      <c r="D6" s="151"/>
      <c r="E6" s="151"/>
      <c r="F6" s="151"/>
      <c r="G6" s="3"/>
      <c r="H6" s="3"/>
      <c r="I6" s="3"/>
      <c r="J6" s="3"/>
    </row>
    <row r="7" spans="1:10" ht="12.75">
      <c r="A7" s="5"/>
      <c r="B7" s="6"/>
      <c r="C7" s="7"/>
      <c r="D7" s="6"/>
      <c r="E7" s="6"/>
      <c r="F7" s="6"/>
      <c r="G7" s="3"/>
      <c r="H7" s="3"/>
      <c r="I7" s="3"/>
      <c r="J7" s="3"/>
    </row>
    <row r="8" spans="1:10" ht="12.75">
      <c r="A8" s="8" t="s">
        <v>1</v>
      </c>
      <c r="B8" s="9" t="s">
        <v>2</v>
      </c>
      <c r="C8" s="10" t="s">
        <v>3</v>
      </c>
      <c r="D8" s="11" t="s">
        <v>4</v>
      </c>
      <c r="E8" s="12" t="s">
        <v>5</v>
      </c>
      <c r="F8" s="11" t="s">
        <v>6</v>
      </c>
      <c r="G8" s="133"/>
      <c r="H8" s="133"/>
      <c r="I8" s="133"/>
      <c r="J8" s="133"/>
    </row>
    <row r="9" spans="1:10" ht="12.75">
      <c r="A9" s="13">
        <v>1</v>
      </c>
      <c r="B9" s="14">
        <v>2</v>
      </c>
      <c r="C9" s="13">
        <v>3</v>
      </c>
      <c r="D9" s="14">
        <v>4</v>
      </c>
      <c r="E9" s="13">
        <v>5</v>
      </c>
      <c r="F9" s="14">
        <v>6</v>
      </c>
      <c r="G9" s="134"/>
      <c r="H9" s="134"/>
      <c r="I9" s="134"/>
      <c r="J9" s="134"/>
    </row>
    <row r="10" spans="1:10" ht="12.75">
      <c r="A10" s="15"/>
      <c r="B10" s="16"/>
      <c r="C10" s="17"/>
      <c r="D10" s="18"/>
      <c r="E10" s="18"/>
      <c r="F10" s="18"/>
      <c r="G10" s="135"/>
      <c r="H10" s="135"/>
      <c r="I10" s="135"/>
      <c r="J10" s="135"/>
    </row>
    <row r="11" spans="1:10" ht="16.5" customHeight="1">
      <c r="A11" s="19" t="s">
        <v>7</v>
      </c>
      <c r="B11" s="20" t="s">
        <v>8</v>
      </c>
      <c r="C11" s="21" t="s">
        <v>9</v>
      </c>
      <c r="D11" s="22">
        <f>D13</f>
        <v>65879.53</v>
      </c>
      <c r="E11" s="22">
        <f>E13</f>
        <v>65879.53</v>
      </c>
      <c r="F11" s="23">
        <f>E11/D11</f>
        <v>1</v>
      </c>
      <c r="G11" s="130"/>
      <c r="H11" s="130"/>
      <c r="I11" s="130"/>
      <c r="J11" s="130"/>
    </row>
    <row r="12" spans="1:10" ht="12.75">
      <c r="A12" s="24"/>
      <c r="B12" s="25"/>
      <c r="C12" s="26"/>
      <c r="D12" s="27"/>
      <c r="E12" s="27"/>
      <c r="F12" s="28"/>
      <c r="G12" s="132"/>
      <c r="H12" s="132"/>
      <c r="I12" s="132"/>
      <c r="J12" s="132"/>
    </row>
    <row r="13" spans="1:10" ht="12.75">
      <c r="A13" s="29"/>
      <c r="B13" s="30"/>
      <c r="C13" s="31" t="s">
        <v>10</v>
      </c>
      <c r="D13" s="32">
        <f>D14+D16</f>
        <v>65879.53</v>
      </c>
      <c r="E13" s="32">
        <f>E14+E16</f>
        <v>65879.53</v>
      </c>
      <c r="F13" s="33">
        <f>(E13/D13)</f>
        <v>1</v>
      </c>
      <c r="G13" s="131"/>
      <c r="H13" s="131"/>
      <c r="I13" s="131"/>
      <c r="J13" s="131"/>
    </row>
    <row r="14" spans="1:10" ht="89.25">
      <c r="A14" s="152" t="s">
        <v>11</v>
      </c>
      <c r="B14" s="153"/>
      <c r="C14" s="35" t="s">
        <v>12</v>
      </c>
      <c r="D14" s="36">
        <v>58379.53</v>
      </c>
      <c r="E14" s="36">
        <v>58379.53</v>
      </c>
      <c r="F14" s="37">
        <f>(E14/D14)</f>
        <v>1</v>
      </c>
      <c r="G14" s="132"/>
      <c r="H14" s="132"/>
      <c r="I14" s="132"/>
      <c r="J14" s="132"/>
    </row>
    <row r="15" spans="1:10" ht="12.75">
      <c r="A15" s="154"/>
      <c r="B15" s="128"/>
      <c r="C15" s="35"/>
      <c r="D15" s="36"/>
      <c r="E15" s="36"/>
      <c r="F15" s="37"/>
      <c r="G15" s="132"/>
      <c r="H15" s="132"/>
      <c r="I15" s="132"/>
      <c r="J15" s="132"/>
    </row>
    <row r="16" spans="1:10" ht="12.75">
      <c r="A16" s="154"/>
      <c r="B16" s="128"/>
      <c r="C16" s="35" t="s">
        <v>70</v>
      </c>
      <c r="D16" s="36">
        <f>D17</f>
        <v>7500</v>
      </c>
      <c r="E16" s="36">
        <f>E17</f>
        <v>7500</v>
      </c>
      <c r="F16" s="37">
        <f>(E16/D16)</f>
        <v>1</v>
      </c>
      <c r="G16" s="132"/>
      <c r="H16" s="132"/>
      <c r="I16" s="132"/>
      <c r="J16" s="132"/>
    </row>
    <row r="17" spans="1:10" ht="63.75">
      <c r="A17" s="129"/>
      <c r="B17" s="155"/>
      <c r="C17" s="35" t="s">
        <v>134</v>
      </c>
      <c r="D17" s="36">
        <v>7500</v>
      </c>
      <c r="E17" s="36">
        <v>7500</v>
      </c>
      <c r="F17" s="37">
        <f>(E17/D17)</f>
        <v>1</v>
      </c>
      <c r="G17" s="132"/>
      <c r="H17" s="132"/>
      <c r="I17" s="132"/>
      <c r="J17" s="132"/>
    </row>
    <row r="18" spans="1:10" ht="12.75">
      <c r="A18" s="15"/>
      <c r="B18" s="42"/>
      <c r="C18" s="35"/>
      <c r="D18" s="36"/>
      <c r="E18" s="36"/>
      <c r="F18" s="37"/>
      <c r="G18" s="132"/>
      <c r="H18" s="132"/>
      <c r="I18" s="132"/>
      <c r="J18" s="132"/>
    </row>
    <row r="19" spans="1:10" ht="12.75">
      <c r="A19" s="19" t="s">
        <v>13</v>
      </c>
      <c r="B19" s="20" t="s">
        <v>14</v>
      </c>
      <c r="C19" s="21" t="s">
        <v>15</v>
      </c>
      <c r="D19" s="22">
        <f>D21</f>
        <v>2300</v>
      </c>
      <c r="E19" s="22">
        <f>E21</f>
        <v>2158.27</v>
      </c>
      <c r="F19" s="23">
        <f>E19/D19</f>
        <v>0.9383782608695652</v>
      </c>
      <c r="G19" s="130"/>
      <c r="H19" s="130"/>
      <c r="I19" s="130"/>
      <c r="J19" s="130"/>
    </row>
    <row r="20" spans="1:10" ht="12.75">
      <c r="A20" s="24"/>
      <c r="B20" s="25"/>
      <c r="C20" s="26"/>
      <c r="D20" s="27"/>
      <c r="E20" s="27"/>
      <c r="F20" s="43"/>
      <c r="G20" s="132"/>
      <c r="H20" s="132"/>
      <c r="I20" s="132"/>
      <c r="J20" s="132"/>
    </row>
    <row r="21" spans="1:10" ht="12.75">
      <c r="A21" s="29"/>
      <c r="B21" s="30"/>
      <c r="C21" s="31" t="s">
        <v>10</v>
      </c>
      <c r="D21" s="32">
        <f>D22</f>
        <v>2300</v>
      </c>
      <c r="E21" s="32">
        <f>E22</f>
        <v>2158.27</v>
      </c>
      <c r="F21" s="44">
        <f>E21/D21</f>
        <v>0.9383782608695652</v>
      </c>
      <c r="G21" s="131"/>
      <c r="H21" s="131"/>
      <c r="I21" s="131"/>
      <c r="J21" s="131"/>
    </row>
    <row r="22" spans="1:10" ht="25.5">
      <c r="A22" s="142" t="s">
        <v>11</v>
      </c>
      <c r="B22" s="142"/>
      <c r="C22" s="35" t="s">
        <v>16</v>
      </c>
      <c r="D22" s="36">
        <v>2300</v>
      </c>
      <c r="E22" s="36">
        <v>2158.27</v>
      </c>
      <c r="F22" s="45">
        <f>E22/D22</f>
        <v>0.9383782608695652</v>
      </c>
      <c r="G22" s="132"/>
      <c r="H22" s="132"/>
      <c r="I22" s="132"/>
      <c r="J22" s="132"/>
    </row>
    <row r="23" spans="1:10" ht="12.75">
      <c r="A23" s="42"/>
      <c r="B23" s="42"/>
      <c r="C23" s="35"/>
      <c r="D23" s="36"/>
      <c r="E23" s="36"/>
      <c r="F23" s="45"/>
      <c r="G23" s="132"/>
      <c r="H23" s="132"/>
      <c r="I23" s="132"/>
      <c r="J23" s="132"/>
    </row>
    <row r="24" spans="1:10" ht="12.75">
      <c r="A24" s="19" t="s">
        <v>17</v>
      </c>
      <c r="B24" s="49" t="s">
        <v>18</v>
      </c>
      <c r="C24" s="50" t="s">
        <v>19</v>
      </c>
      <c r="D24" s="51">
        <f>D26</f>
        <v>400000</v>
      </c>
      <c r="E24" s="51">
        <f>SUM(E26,)</f>
        <v>321470</v>
      </c>
      <c r="F24" s="52">
        <f>(E24/D24)</f>
        <v>0.803675</v>
      </c>
      <c r="G24" s="130"/>
      <c r="H24" s="130"/>
      <c r="I24" s="130"/>
      <c r="J24" s="130"/>
    </row>
    <row r="25" spans="1:10" ht="12.75">
      <c r="A25" s="53"/>
      <c r="B25" s="54"/>
      <c r="C25" s="55"/>
      <c r="D25" s="56"/>
      <c r="E25" s="56"/>
      <c r="F25" s="57"/>
      <c r="G25" s="130"/>
      <c r="H25" s="130"/>
      <c r="I25" s="130"/>
      <c r="J25" s="130"/>
    </row>
    <row r="26" spans="1:10" ht="12.75">
      <c r="A26" s="29"/>
      <c r="B26" s="30"/>
      <c r="C26" s="31" t="s">
        <v>20</v>
      </c>
      <c r="D26" s="32">
        <f>D27</f>
        <v>400000</v>
      </c>
      <c r="E26" s="32">
        <f>E27</f>
        <v>321470</v>
      </c>
      <c r="F26" s="33">
        <f>E26/D26</f>
        <v>0.803675</v>
      </c>
      <c r="G26" s="131"/>
      <c r="H26" s="131"/>
      <c r="I26" s="131"/>
      <c r="J26" s="131"/>
    </row>
    <row r="27" spans="1:10" ht="76.5">
      <c r="A27" s="149" t="s">
        <v>11</v>
      </c>
      <c r="B27" s="149"/>
      <c r="C27" s="39" t="s">
        <v>111</v>
      </c>
      <c r="D27" s="40">
        <v>400000</v>
      </c>
      <c r="E27" s="40">
        <v>321470</v>
      </c>
      <c r="F27" s="33">
        <f>E27/D27</f>
        <v>0.803675</v>
      </c>
      <c r="G27" s="132"/>
      <c r="H27" s="132"/>
      <c r="I27" s="132"/>
      <c r="J27" s="132"/>
    </row>
    <row r="28" spans="1:10" ht="12.75">
      <c r="A28" s="15"/>
      <c r="B28" s="58"/>
      <c r="C28" s="35"/>
      <c r="D28" s="36"/>
      <c r="E28" s="36"/>
      <c r="F28" s="41"/>
      <c r="G28" s="132"/>
      <c r="H28" s="132"/>
      <c r="I28" s="132"/>
      <c r="J28" s="132"/>
    </row>
    <row r="29" spans="1:10" ht="12.75">
      <c r="A29" s="19" t="s">
        <v>22</v>
      </c>
      <c r="B29" s="20">
        <v>700</v>
      </c>
      <c r="C29" s="21" t="s">
        <v>23</v>
      </c>
      <c r="D29" s="22">
        <f>D31+D40</f>
        <v>1534655</v>
      </c>
      <c r="E29" s="22">
        <f>E31+E40</f>
        <v>1656504.8499999999</v>
      </c>
      <c r="F29" s="52">
        <f>(E29/D29)</f>
        <v>1.0793988551172737</v>
      </c>
      <c r="G29" s="136"/>
      <c r="H29" s="136"/>
      <c r="I29" s="136"/>
      <c r="J29" s="136"/>
    </row>
    <row r="30" spans="1:10" ht="12.75">
      <c r="A30" s="24"/>
      <c r="B30" s="25"/>
      <c r="C30" s="26"/>
      <c r="D30" s="27"/>
      <c r="E30" s="27"/>
      <c r="F30" s="43"/>
      <c r="G30" s="132"/>
      <c r="H30" s="132"/>
      <c r="I30" s="132"/>
      <c r="J30" s="132"/>
    </row>
    <row r="31" spans="1:10" ht="12.75">
      <c r="A31" s="59"/>
      <c r="B31" s="60"/>
      <c r="C31" s="61" t="s">
        <v>10</v>
      </c>
      <c r="D31" s="62">
        <f>SUM(D32:D38)</f>
        <v>244620</v>
      </c>
      <c r="E31" s="62">
        <f>SUM(E32:E38)</f>
        <v>261861.45</v>
      </c>
      <c r="F31" s="63">
        <f>E31/D31</f>
        <v>1.070482585234241</v>
      </c>
      <c r="G31" s="132"/>
      <c r="H31" s="132"/>
      <c r="I31" s="132"/>
      <c r="J31" s="132"/>
    </row>
    <row r="32" spans="1:10" ht="25.5">
      <c r="A32" s="142" t="s">
        <v>11</v>
      </c>
      <c r="B32" s="142"/>
      <c r="C32" s="35" t="s">
        <v>24</v>
      </c>
      <c r="D32" s="36">
        <v>21500</v>
      </c>
      <c r="E32" s="36">
        <v>25689.44</v>
      </c>
      <c r="F32" s="45">
        <f aca="true" t="shared" si="0" ref="F32:F41">E32/D32</f>
        <v>1.1948576744186046</v>
      </c>
      <c r="G32" s="132"/>
      <c r="H32" s="132"/>
      <c r="I32" s="132"/>
      <c r="J32" s="132"/>
    </row>
    <row r="33" spans="1:10" ht="12.75">
      <c r="A33" s="142"/>
      <c r="B33" s="142"/>
      <c r="C33" s="35" t="s">
        <v>25</v>
      </c>
      <c r="D33" s="36">
        <v>4100</v>
      </c>
      <c r="E33" s="36">
        <v>4058.63</v>
      </c>
      <c r="F33" s="45">
        <f t="shared" si="0"/>
        <v>0.989909756097561</v>
      </c>
      <c r="G33" s="132"/>
      <c r="H33" s="132"/>
      <c r="I33" s="132"/>
      <c r="J33" s="132"/>
    </row>
    <row r="34" spans="1:10" ht="12.75">
      <c r="A34" s="142"/>
      <c r="B34" s="142"/>
      <c r="C34" s="35" t="s">
        <v>26</v>
      </c>
      <c r="D34" s="36">
        <v>45000</v>
      </c>
      <c r="E34" s="36">
        <v>52439.4</v>
      </c>
      <c r="F34" s="45">
        <f t="shared" si="0"/>
        <v>1.1653200000000001</v>
      </c>
      <c r="G34" s="132"/>
      <c r="H34" s="132"/>
      <c r="I34" s="132"/>
      <c r="J34" s="132"/>
    </row>
    <row r="35" spans="1:10" ht="12.75">
      <c r="A35" s="142"/>
      <c r="B35" s="142"/>
      <c r="C35" s="35" t="s">
        <v>27</v>
      </c>
      <c r="D35" s="36">
        <v>68210</v>
      </c>
      <c r="E35" s="36">
        <v>71853.31</v>
      </c>
      <c r="F35" s="45">
        <f t="shared" si="0"/>
        <v>1.0534131359038263</v>
      </c>
      <c r="G35" s="132"/>
      <c r="H35" s="132"/>
      <c r="I35" s="132"/>
      <c r="J35" s="132"/>
    </row>
    <row r="36" spans="1:10" ht="12.75">
      <c r="A36" s="142"/>
      <c r="B36" s="142"/>
      <c r="C36" s="35" t="s">
        <v>28</v>
      </c>
      <c r="D36" s="36">
        <v>83170</v>
      </c>
      <c r="E36" s="36">
        <v>85508.28</v>
      </c>
      <c r="F36" s="45">
        <f t="shared" si="0"/>
        <v>1.0281144643501263</v>
      </c>
      <c r="G36" s="132"/>
      <c r="H36" s="132"/>
      <c r="I36" s="132"/>
      <c r="J36" s="132"/>
    </row>
    <row r="37" spans="1:10" ht="12.75">
      <c r="A37" s="142"/>
      <c r="B37" s="142"/>
      <c r="C37" s="35" t="s">
        <v>29</v>
      </c>
      <c r="D37" s="36">
        <v>750</v>
      </c>
      <c r="E37" s="36">
        <v>727.39</v>
      </c>
      <c r="F37" s="45">
        <f>E37/D37</f>
        <v>0.9698533333333333</v>
      </c>
      <c r="G37" s="132"/>
      <c r="H37" s="132"/>
      <c r="I37" s="132"/>
      <c r="J37" s="132"/>
    </row>
    <row r="38" spans="1:10" ht="12.75">
      <c r="A38" s="142"/>
      <c r="B38" s="142"/>
      <c r="C38" s="35" t="s">
        <v>30</v>
      </c>
      <c r="D38" s="36">
        <v>21890</v>
      </c>
      <c r="E38" s="36">
        <v>21585</v>
      </c>
      <c r="F38" s="45">
        <f>E38/D38</f>
        <v>0.9860666971219735</v>
      </c>
      <c r="G38" s="132"/>
      <c r="H38" s="132"/>
      <c r="I38" s="132"/>
      <c r="J38" s="132"/>
    </row>
    <row r="39" spans="1:10" ht="12.75">
      <c r="A39" s="64"/>
      <c r="B39" s="64"/>
      <c r="C39" s="35"/>
      <c r="D39" s="36"/>
      <c r="E39" s="36"/>
      <c r="F39" s="45"/>
      <c r="G39" s="132"/>
      <c r="H39" s="132"/>
      <c r="I39" s="132"/>
      <c r="J39" s="132"/>
    </row>
    <row r="40" spans="1:10" ht="12.75">
      <c r="A40" s="60"/>
      <c r="B40" s="60"/>
      <c r="C40" s="61" t="s">
        <v>21</v>
      </c>
      <c r="D40" s="62">
        <f>SUM(D41:D42)</f>
        <v>1290035</v>
      </c>
      <c r="E40" s="62">
        <f>SUM(E41:E42)</f>
        <v>1394643.4</v>
      </c>
      <c r="F40" s="63">
        <f>E40/D40</f>
        <v>1.0810895828407756</v>
      </c>
      <c r="G40" s="132"/>
      <c r="H40" s="132"/>
      <c r="I40" s="132"/>
      <c r="J40" s="132"/>
    </row>
    <row r="41" spans="1:10" ht="38.25">
      <c r="A41" s="142" t="s">
        <v>11</v>
      </c>
      <c r="B41" s="142"/>
      <c r="C41" s="35" t="s">
        <v>31</v>
      </c>
      <c r="D41" s="36">
        <v>1286410</v>
      </c>
      <c r="E41" s="36">
        <v>1391019</v>
      </c>
      <c r="F41" s="45">
        <f t="shared" si="0"/>
        <v>1.0813185531828888</v>
      </c>
      <c r="G41" s="132"/>
      <c r="H41" s="132"/>
      <c r="I41" s="132"/>
      <c r="J41" s="132"/>
    </row>
    <row r="42" spans="1:10" ht="38.25">
      <c r="A42" s="142"/>
      <c r="B42" s="142"/>
      <c r="C42" s="35" t="s">
        <v>135</v>
      </c>
      <c r="D42" s="36">
        <v>3625</v>
      </c>
      <c r="E42" s="36">
        <v>3624.4</v>
      </c>
      <c r="F42" s="45">
        <f>E42/D42</f>
        <v>0.9998344827586207</v>
      </c>
      <c r="G42" s="132"/>
      <c r="H42" s="132"/>
      <c r="I42" s="132"/>
      <c r="J42" s="132"/>
    </row>
    <row r="43" spans="1:10" ht="12.75">
      <c r="A43" s="15"/>
      <c r="B43" s="42"/>
      <c r="C43" s="35"/>
      <c r="D43" s="36"/>
      <c r="E43" s="36"/>
      <c r="F43" s="45"/>
      <c r="G43" s="132"/>
      <c r="H43" s="132"/>
      <c r="I43" s="132"/>
      <c r="J43" s="132"/>
    </row>
    <row r="44" spans="1:10" ht="12.75">
      <c r="A44" s="19" t="s">
        <v>32</v>
      </c>
      <c r="B44" s="19" t="s">
        <v>33</v>
      </c>
      <c r="C44" s="50" t="s">
        <v>34</v>
      </c>
      <c r="D44" s="51">
        <f>D46</f>
        <v>600</v>
      </c>
      <c r="E44" s="51">
        <f>E46</f>
        <v>600</v>
      </c>
      <c r="F44" s="65">
        <f>(E44/D44)</f>
        <v>1</v>
      </c>
      <c r="G44" s="130"/>
      <c r="H44" s="130"/>
      <c r="I44" s="130"/>
      <c r="J44" s="130"/>
    </row>
    <row r="45" spans="1:10" ht="12.75">
      <c r="A45" s="24"/>
      <c r="B45" s="24"/>
      <c r="C45" s="66"/>
      <c r="D45" s="67"/>
      <c r="E45" s="47"/>
      <c r="F45" s="48"/>
      <c r="G45" s="132"/>
      <c r="H45" s="132"/>
      <c r="I45" s="132"/>
      <c r="J45" s="132"/>
    </row>
    <row r="46" spans="1:10" ht="12.75">
      <c r="A46" s="29"/>
      <c r="B46" s="29"/>
      <c r="C46" s="31" t="s">
        <v>10</v>
      </c>
      <c r="D46" s="32">
        <f>SUM(D47:D47)</f>
        <v>600</v>
      </c>
      <c r="E46" s="32">
        <f>SUM(E47:E47)</f>
        <v>600</v>
      </c>
      <c r="F46" s="44">
        <f>E46/D46</f>
        <v>1</v>
      </c>
      <c r="G46" s="131"/>
      <c r="H46" s="131"/>
      <c r="I46" s="131"/>
      <c r="J46" s="131"/>
    </row>
    <row r="47" spans="1:10" ht="63.75">
      <c r="A47" s="142" t="s">
        <v>11</v>
      </c>
      <c r="B47" s="142"/>
      <c r="C47" s="68" t="s">
        <v>35</v>
      </c>
      <c r="D47" s="36">
        <v>600</v>
      </c>
      <c r="E47" s="36">
        <v>600</v>
      </c>
      <c r="F47" s="44">
        <f>E47/D47</f>
        <v>1</v>
      </c>
      <c r="G47" s="132"/>
      <c r="H47" s="132"/>
      <c r="I47" s="132"/>
      <c r="J47" s="132"/>
    </row>
    <row r="48" spans="1:10" ht="12.75">
      <c r="A48" s="15"/>
      <c r="B48" s="58"/>
      <c r="C48" s="35"/>
      <c r="D48" s="36"/>
      <c r="E48" s="36"/>
      <c r="F48" s="45"/>
      <c r="G48" s="132"/>
      <c r="H48" s="132"/>
      <c r="I48" s="132"/>
      <c r="J48" s="132"/>
    </row>
    <row r="49" spans="1:10" ht="12.75">
      <c r="A49" s="19" t="s">
        <v>36</v>
      </c>
      <c r="B49" s="20">
        <v>750</v>
      </c>
      <c r="C49" s="21" t="s">
        <v>37</v>
      </c>
      <c r="D49" s="22">
        <f>D51</f>
        <v>126414</v>
      </c>
      <c r="E49" s="22">
        <f>E51</f>
        <v>134528.34</v>
      </c>
      <c r="F49" s="23">
        <f>(E49/D49)</f>
        <v>1.0641886183492335</v>
      </c>
      <c r="G49" s="137"/>
      <c r="H49" s="137"/>
      <c r="I49" s="137"/>
      <c r="J49" s="137"/>
    </row>
    <row r="50" spans="1:10" ht="12.75">
      <c r="A50" s="15"/>
      <c r="B50" s="16"/>
      <c r="C50" s="17"/>
      <c r="D50" s="69"/>
      <c r="E50" s="69"/>
      <c r="F50" s="37"/>
      <c r="G50" s="132"/>
      <c r="H50" s="132"/>
      <c r="I50" s="132"/>
      <c r="J50" s="132"/>
    </row>
    <row r="51" spans="1:10" ht="12.75">
      <c r="A51" s="29"/>
      <c r="B51" s="30"/>
      <c r="C51" s="31" t="s">
        <v>10</v>
      </c>
      <c r="D51" s="32">
        <f>SUM(D52:D56)</f>
        <v>126414</v>
      </c>
      <c r="E51" s="32">
        <f>SUM(E52:E56)</f>
        <v>134528.34</v>
      </c>
      <c r="F51" s="44">
        <f aca="true" t="shared" si="1" ref="F51:F56">E51/D51</f>
        <v>1.0641886183492335</v>
      </c>
      <c r="G51" s="131"/>
      <c r="H51" s="131"/>
      <c r="I51" s="131"/>
      <c r="J51" s="131"/>
    </row>
    <row r="52" spans="1:10" ht="38.25">
      <c r="A52" s="142" t="s">
        <v>11</v>
      </c>
      <c r="B52" s="142"/>
      <c r="C52" s="35" t="s">
        <v>38</v>
      </c>
      <c r="D52" s="70">
        <v>72644</v>
      </c>
      <c r="E52" s="70">
        <v>72644</v>
      </c>
      <c r="F52" s="71">
        <f t="shared" si="1"/>
        <v>1</v>
      </c>
      <c r="G52" s="132"/>
      <c r="H52" s="132"/>
      <c r="I52" s="132"/>
      <c r="J52" s="132"/>
    </row>
    <row r="53" spans="1:10" ht="63.75">
      <c r="A53" s="142"/>
      <c r="B53" s="142"/>
      <c r="C53" s="35" t="s">
        <v>39</v>
      </c>
      <c r="D53" s="70">
        <v>970</v>
      </c>
      <c r="E53" s="70">
        <v>972.75</v>
      </c>
      <c r="F53" s="71">
        <f t="shared" si="1"/>
        <v>1.0028350515463917</v>
      </c>
      <c r="G53" s="132"/>
      <c r="H53" s="132"/>
      <c r="I53" s="132"/>
      <c r="J53" s="132"/>
    </row>
    <row r="54" spans="1:10" ht="25.5">
      <c r="A54" s="142"/>
      <c r="B54" s="142"/>
      <c r="C54" s="35" t="s">
        <v>93</v>
      </c>
      <c r="D54" s="72">
        <v>46000</v>
      </c>
      <c r="E54" s="70">
        <v>49722.87</v>
      </c>
      <c r="F54" s="71">
        <f t="shared" si="1"/>
        <v>1.0809319565217392</v>
      </c>
      <c r="G54" s="132"/>
      <c r="H54" s="132"/>
      <c r="I54" s="132"/>
      <c r="J54" s="132"/>
    </row>
    <row r="55" spans="1:10" ht="25.5">
      <c r="A55" s="142"/>
      <c r="B55" s="142"/>
      <c r="C55" s="35" t="s">
        <v>105</v>
      </c>
      <c r="D55" s="72">
        <v>1100</v>
      </c>
      <c r="E55" s="70">
        <v>1072.77</v>
      </c>
      <c r="F55" s="71">
        <f t="shared" si="1"/>
        <v>0.9752454545454545</v>
      </c>
      <c r="G55" s="132"/>
      <c r="H55" s="132"/>
      <c r="I55" s="132"/>
      <c r="J55" s="132"/>
    </row>
    <row r="56" spans="1:10" ht="12.75">
      <c r="A56" s="142"/>
      <c r="B56" s="142"/>
      <c r="C56" s="35" t="s">
        <v>123</v>
      </c>
      <c r="D56" s="72">
        <v>5700</v>
      </c>
      <c r="E56" s="70">
        <v>10115.95</v>
      </c>
      <c r="F56" s="71">
        <f t="shared" si="1"/>
        <v>1.7747280701754387</v>
      </c>
      <c r="G56" s="132"/>
      <c r="H56" s="132"/>
      <c r="I56" s="132"/>
      <c r="J56" s="132"/>
    </row>
    <row r="57" spans="1:10" ht="12.75">
      <c r="A57" s="15"/>
      <c r="B57" s="58"/>
      <c r="C57" s="35"/>
      <c r="D57" s="36"/>
      <c r="E57" s="36"/>
      <c r="F57" s="45"/>
      <c r="G57" s="132"/>
      <c r="H57" s="132"/>
      <c r="I57" s="132"/>
      <c r="J57" s="132"/>
    </row>
    <row r="58" spans="1:10" ht="38.25">
      <c r="A58" s="19" t="s">
        <v>40</v>
      </c>
      <c r="B58" s="20">
        <v>751</v>
      </c>
      <c r="C58" s="21" t="s">
        <v>41</v>
      </c>
      <c r="D58" s="22">
        <f>D60</f>
        <v>16556</v>
      </c>
      <c r="E58" s="22">
        <f>E60</f>
        <v>16524.170000000002</v>
      </c>
      <c r="F58" s="23">
        <f>E58/D58</f>
        <v>0.9980774341628413</v>
      </c>
      <c r="G58" s="130"/>
      <c r="H58" s="130"/>
      <c r="I58" s="130"/>
      <c r="J58" s="130"/>
    </row>
    <row r="59" spans="1:10" ht="12.75">
      <c r="A59" s="15"/>
      <c r="B59" s="16"/>
      <c r="C59" s="17"/>
      <c r="D59" s="69"/>
      <c r="E59" s="69"/>
      <c r="F59" s="73"/>
      <c r="G59" s="132"/>
      <c r="H59" s="132"/>
      <c r="I59" s="132"/>
      <c r="J59" s="132"/>
    </row>
    <row r="60" spans="1:10" ht="15" customHeight="1">
      <c r="A60" s="29"/>
      <c r="B60" s="30"/>
      <c r="C60" s="31" t="s">
        <v>10</v>
      </c>
      <c r="D60" s="32">
        <f>SUM(D61:D62)</f>
        <v>16556</v>
      </c>
      <c r="E60" s="32">
        <f>SUM(E61:E62)</f>
        <v>16524.170000000002</v>
      </c>
      <c r="F60" s="63">
        <f>E60/D60</f>
        <v>0.9980774341628413</v>
      </c>
      <c r="G60" s="131"/>
      <c r="H60" s="131"/>
      <c r="I60" s="131"/>
      <c r="J60" s="131"/>
    </row>
    <row r="61" spans="1:10" ht="51">
      <c r="A61" s="142" t="s">
        <v>11</v>
      </c>
      <c r="B61" s="142"/>
      <c r="C61" s="35" t="s">
        <v>42</v>
      </c>
      <c r="D61" s="36">
        <v>3300</v>
      </c>
      <c r="E61" s="36">
        <v>3288.47</v>
      </c>
      <c r="F61" s="45">
        <f>E61/D61</f>
        <v>0.9965060606060605</v>
      </c>
      <c r="G61" s="132"/>
      <c r="H61" s="132"/>
      <c r="I61" s="132"/>
      <c r="J61" s="132"/>
    </row>
    <row r="62" spans="1:10" ht="60" customHeight="1">
      <c r="A62" s="142"/>
      <c r="B62" s="142"/>
      <c r="C62" s="74" t="s">
        <v>43</v>
      </c>
      <c r="D62" s="36">
        <v>13256</v>
      </c>
      <c r="E62" s="36">
        <v>13235.7</v>
      </c>
      <c r="F62" s="45">
        <f>(E62/D62)</f>
        <v>0.9984686179843091</v>
      </c>
      <c r="G62" s="132"/>
      <c r="H62" s="132"/>
      <c r="I62" s="132"/>
      <c r="J62" s="132"/>
    </row>
    <row r="63" spans="1:10" ht="12.75">
      <c r="A63" s="15"/>
      <c r="B63" s="58"/>
      <c r="C63" s="75"/>
      <c r="D63" s="36"/>
      <c r="E63" s="36"/>
      <c r="F63" s="37"/>
      <c r="G63" s="132"/>
      <c r="H63" s="132"/>
      <c r="I63" s="132"/>
      <c r="J63" s="132"/>
    </row>
    <row r="64" spans="1:10" ht="25.5">
      <c r="A64" s="19" t="s">
        <v>44</v>
      </c>
      <c r="B64" s="20">
        <v>754</v>
      </c>
      <c r="C64" s="21" t="s">
        <v>45</v>
      </c>
      <c r="D64" s="22">
        <f>SUM(D66,D68)</f>
        <v>1300</v>
      </c>
      <c r="E64" s="22">
        <f>SUM(E66,E68)</f>
        <v>1300</v>
      </c>
      <c r="F64" s="23">
        <f>E64/D64</f>
        <v>1</v>
      </c>
      <c r="G64" s="137"/>
      <c r="H64" s="137"/>
      <c r="I64" s="137"/>
      <c r="J64" s="137"/>
    </row>
    <row r="65" spans="1:10" ht="12.75">
      <c r="A65" s="24"/>
      <c r="B65" s="25"/>
      <c r="C65" s="26"/>
      <c r="D65" s="27"/>
      <c r="E65" s="27"/>
      <c r="F65" s="43"/>
      <c r="G65" s="132"/>
      <c r="H65" s="132"/>
      <c r="I65" s="132"/>
      <c r="J65" s="132"/>
    </row>
    <row r="66" spans="1:10" ht="12.75">
      <c r="A66" s="29"/>
      <c r="B66" s="30"/>
      <c r="C66" s="31" t="s">
        <v>10</v>
      </c>
      <c r="D66" s="32">
        <f>D67</f>
        <v>1300</v>
      </c>
      <c r="E66" s="32">
        <f>E67</f>
        <v>1300</v>
      </c>
      <c r="F66" s="63">
        <f>E66/D66</f>
        <v>1</v>
      </c>
      <c r="G66" s="131"/>
      <c r="H66" s="131"/>
      <c r="I66" s="131"/>
      <c r="J66" s="131"/>
    </row>
    <row r="67" spans="1:10" ht="25.5">
      <c r="A67" s="149" t="s">
        <v>11</v>
      </c>
      <c r="B67" s="149"/>
      <c r="C67" s="35" t="s">
        <v>46</v>
      </c>
      <c r="D67" s="36">
        <v>1300</v>
      </c>
      <c r="E67" s="36">
        <v>1300</v>
      </c>
      <c r="F67" s="45">
        <f>E67/D67</f>
        <v>1</v>
      </c>
      <c r="G67" s="132"/>
      <c r="H67" s="132"/>
      <c r="I67" s="132"/>
      <c r="J67" s="132"/>
    </row>
    <row r="68" spans="1:10" ht="12.75">
      <c r="A68" s="112"/>
      <c r="B68" s="34"/>
      <c r="C68" s="46"/>
      <c r="D68" s="47"/>
      <c r="E68" s="47"/>
      <c r="F68" s="48"/>
      <c r="G68" s="132"/>
      <c r="H68" s="132"/>
      <c r="I68" s="132"/>
      <c r="J68" s="132"/>
    </row>
    <row r="69" spans="1:10" ht="51">
      <c r="A69" s="19" t="s">
        <v>47</v>
      </c>
      <c r="B69" s="20">
        <v>756</v>
      </c>
      <c r="C69" s="21" t="s">
        <v>48</v>
      </c>
      <c r="D69" s="22">
        <f>D71</f>
        <v>8657945.8</v>
      </c>
      <c r="E69" s="22">
        <f>E71</f>
        <v>8768559.25</v>
      </c>
      <c r="F69" s="76">
        <f>E69/D69</f>
        <v>1.012775946229647</v>
      </c>
      <c r="G69" s="137"/>
      <c r="H69" s="137"/>
      <c r="I69" s="137"/>
      <c r="J69" s="137"/>
    </row>
    <row r="70" spans="1:10" ht="12.75">
      <c r="A70" s="24"/>
      <c r="B70" s="25"/>
      <c r="C70" s="26"/>
      <c r="D70" s="27"/>
      <c r="E70" s="27"/>
      <c r="F70" s="37"/>
      <c r="G70" s="132"/>
      <c r="H70" s="132"/>
      <c r="I70" s="132"/>
      <c r="J70" s="132"/>
    </row>
    <row r="71" spans="1:10" ht="12.75">
      <c r="A71" s="29"/>
      <c r="B71" s="30"/>
      <c r="C71" s="31" t="s">
        <v>10</v>
      </c>
      <c r="D71" s="32">
        <f>SUM(D72:D97)</f>
        <v>8657945.8</v>
      </c>
      <c r="E71" s="32">
        <f>SUM(E72:E97)</f>
        <v>8768559.25</v>
      </c>
      <c r="F71" s="63">
        <f aca="true" t="shared" si="2" ref="F71:F79">E71/D71</f>
        <v>1.012775946229647</v>
      </c>
      <c r="G71" s="131"/>
      <c r="H71" s="131"/>
      <c r="I71" s="131"/>
      <c r="J71" s="131"/>
    </row>
    <row r="72" spans="1:10" ht="38.25">
      <c r="A72" s="142" t="s">
        <v>11</v>
      </c>
      <c r="B72" s="142"/>
      <c r="C72" s="35" t="s">
        <v>49</v>
      </c>
      <c r="D72" s="77">
        <v>13016</v>
      </c>
      <c r="E72" s="77">
        <v>13200.36</v>
      </c>
      <c r="F72" s="78">
        <f t="shared" si="2"/>
        <v>1.0141641057160418</v>
      </c>
      <c r="G72" s="132"/>
      <c r="H72" s="132"/>
      <c r="I72" s="132"/>
      <c r="J72" s="132"/>
    </row>
    <row r="73" spans="1:10" ht="51">
      <c r="A73" s="142"/>
      <c r="B73" s="142"/>
      <c r="C73" s="35" t="s">
        <v>50</v>
      </c>
      <c r="D73" s="77">
        <v>50</v>
      </c>
      <c r="E73" s="77">
        <v>6.4</v>
      </c>
      <c r="F73" s="78">
        <f t="shared" si="2"/>
        <v>0.128</v>
      </c>
      <c r="G73" s="132"/>
      <c r="H73" s="132"/>
      <c r="I73" s="132"/>
      <c r="J73" s="132"/>
    </row>
    <row r="74" spans="1:10" ht="25.5">
      <c r="A74" s="142"/>
      <c r="B74" s="142"/>
      <c r="C74" s="35" t="s">
        <v>51</v>
      </c>
      <c r="D74" s="77">
        <v>2669465</v>
      </c>
      <c r="E74" s="77">
        <v>2584270</v>
      </c>
      <c r="F74" s="78">
        <f t="shared" si="2"/>
        <v>0.9680853654196627</v>
      </c>
      <c r="G74" s="132"/>
      <c r="H74" s="132"/>
      <c r="I74" s="132"/>
      <c r="J74" s="132"/>
    </row>
    <row r="75" spans="1:10" ht="25.5">
      <c r="A75" s="142"/>
      <c r="B75" s="142"/>
      <c r="C75" s="35" t="s">
        <v>52</v>
      </c>
      <c r="D75" s="77">
        <v>12601</v>
      </c>
      <c r="E75" s="77">
        <v>11755</v>
      </c>
      <c r="F75" s="78">
        <f t="shared" si="2"/>
        <v>0.9328624712324418</v>
      </c>
      <c r="G75" s="132"/>
      <c r="H75" s="132"/>
      <c r="I75" s="132"/>
      <c r="J75" s="132"/>
    </row>
    <row r="76" spans="1:10" ht="25.5">
      <c r="A76" s="142"/>
      <c r="B76" s="142"/>
      <c r="C76" s="35" t="s">
        <v>53</v>
      </c>
      <c r="D76" s="77">
        <v>85694</v>
      </c>
      <c r="E76" s="77">
        <v>85698</v>
      </c>
      <c r="F76" s="78">
        <f t="shared" si="2"/>
        <v>1.0000466777137256</v>
      </c>
      <c r="G76" s="132"/>
      <c r="H76" s="132"/>
      <c r="I76" s="132"/>
      <c r="J76" s="132"/>
    </row>
    <row r="77" spans="1:10" ht="25.5">
      <c r="A77" s="142"/>
      <c r="B77" s="142"/>
      <c r="C77" s="35" t="s">
        <v>54</v>
      </c>
      <c r="D77" s="77">
        <v>28210.8</v>
      </c>
      <c r="E77" s="77">
        <v>23170</v>
      </c>
      <c r="F77" s="78">
        <f t="shared" si="2"/>
        <v>0.8213166588682349</v>
      </c>
      <c r="G77" s="132"/>
      <c r="H77" s="132"/>
      <c r="I77" s="132"/>
      <c r="J77" s="132"/>
    </row>
    <row r="78" spans="1:10" ht="25.5">
      <c r="A78" s="142"/>
      <c r="B78" s="142"/>
      <c r="C78" s="35" t="s">
        <v>55</v>
      </c>
      <c r="D78" s="77">
        <v>5029</v>
      </c>
      <c r="E78" s="77">
        <v>4195</v>
      </c>
      <c r="F78" s="78">
        <f t="shared" si="2"/>
        <v>0.8341618612050109</v>
      </c>
      <c r="G78" s="132"/>
      <c r="H78" s="132"/>
      <c r="I78" s="132"/>
      <c r="J78" s="132"/>
    </row>
    <row r="79" spans="1:10" ht="25.5">
      <c r="A79" s="142"/>
      <c r="B79" s="142"/>
      <c r="C79" s="35" t="s">
        <v>56</v>
      </c>
      <c r="D79" s="77">
        <v>17576</v>
      </c>
      <c r="E79" s="77">
        <v>16748.8</v>
      </c>
      <c r="F79" s="78">
        <f t="shared" si="2"/>
        <v>0.9529358215748748</v>
      </c>
      <c r="G79" s="132"/>
      <c r="H79" s="132"/>
      <c r="I79" s="132"/>
      <c r="J79" s="132"/>
    </row>
    <row r="80" spans="1:10" ht="25.5">
      <c r="A80" s="142"/>
      <c r="B80" s="142"/>
      <c r="C80" s="75" t="s">
        <v>57</v>
      </c>
      <c r="D80" s="79">
        <v>1301327</v>
      </c>
      <c r="E80" s="79">
        <v>1283946.96</v>
      </c>
      <c r="F80" s="78">
        <f aca="true" t="shared" si="3" ref="F80:F87">(E80/D80)</f>
        <v>0.9866443714761931</v>
      </c>
      <c r="G80" s="138"/>
      <c r="H80" s="138"/>
      <c r="I80" s="138"/>
      <c r="J80" s="138"/>
    </row>
    <row r="81" spans="1:10" ht="25.5">
      <c r="A81" s="142"/>
      <c r="B81" s="142"/>
      <c r="C81" s="75" t="s">
        <v>58</v>
      </c>
      <c r="D81" s="79">
        <v>136887</v>
      </c>
      <c r="E81" s="79">
        <v>133551.59</v>
      </c>
      <c r="F81" s="78">
        <f t="shared" si="3"/>
        <v>0.9756338439734964</v>
      </c>
      <c r="G81" s="138"/>
      <c r="H81" s="138"/>
      <c r="I81" s="138"/>
      <c r="J81" s="138"/>
    </row>
    <row r="82" spans="1:10" ht="25.5">
      <c r="A82" s="142"/>
      <c r="B82" s="142"/>
      <c r="C82" s="75" t="s">
        <v>59</v>
      </c>
      <c r="D82" s="79">
        <v>7363</v>
      </c>
      <c r="E82" s="79">
        <v>7351.56</v>
      </c>
      <c r="F82" s="78">
        <f t="shared" si="3"/>
        <v>0.9984462854814614</v>
      </c>
      <c r="G82" s="138"/>
      <c r="H82" s="138"/>
      <c r="I82" s="138"/>
      <c r="J82" s="138"/>
    </row>
    <row r="83" spans="1:10" ht="25.5">
      <c r="A83" s="142"/>
      <c r="B83" s="142"/>
      <c r="C83" s="75" t="s">
        <v>60</v>
      </c>
      <c r="D83" s="79">
        <v>136791</v>
      </c>
      <c r="E83" s="79">
        <v>137581.3</v>
      </c>
      <c r="F83" s="78">
        <f t="shared" si="3"/>
        <v>1.0057774268774993</v>
      </c>
      <c r="G83" s="138"/>
      <c r="H83" s="138"/>
      <c r="I83" s="138"/>
      <c r="J83" s="138"/>
    </row>
    <row r="84" spans="1:10" ht="12.75">
      <c r="A84" s="142"/>
      <c r="B84" s="142"/>
      <c r="C84" s="75" t="s">
        <v>61</v>
      </c>
      <c r="D84" s="79">
        <v>80044</v>
      </c>
      <c r="E84" s="79">
        <v>77075.4</v>
      </c>
      <c r="F84" s="78">
        <f t="shared" si="3"/>
        <v>0.9629128979061515</v>
      </c>
      <c r="G84" s="138"/>
      <c r="H84" s="138"/>
      <c r="I84" s="138"/>
      <c r="J84" s="138"/>
    </row>
    <row r="85" spans="1:10" ht="25.5">
      <c r="A85" s="142"/>
      <c r="B85" s="142"/>
      <c r="C85" s="75" t="s">
        <v>62</v>
      </c>
      <c r="D85" s="79">
        <v>8812</v>
      </c>
      <c r="E85" s="79">
        <v>8787</v>
      </c>
      <c r="F85" s="78">
        <f t="shared" si="3"/>
        <v>0.9971629596005447</v>
      </c>
      <c r="G85" s="138"/>
      <c r="H85" s="138"/>
      <c r="I85" s="138"/>
      <c r="J85" s="138"/>
    </row>
    <row r="86" spans="1:10" ht="25.5">
      <c r="A86" s="142"/>
      <c r="B86" s="142"/>
      <c r="C86" s="75" t="s">
        <v>63</v>
      </c>
      <c r="D86" s="79">
        <v>177295</v>
      </c>
      <c r="E86" s="79">
        <v>178333.2</v>
      </c>
      <c r="F86" s="78">
        <f t="shared" si="3"/>
        <v>1.0058557770946728</v>
      </c>
      <c r="G86" s="138"/>
      <c r="H86" s="138"/>
      <c r="I86" s="138"/>
      <c r="J86" s="138"/>
    </row>
    <row r="87" spans="1:10" ht="25.5">
      <c r="A87" s="142"/>
      <c r="B87" s="142"/>
      <c r="C87" s="75" t="s">
        <v>112</v>
      </c>
      <c r="D87" s="79">
        <v>12362</v>
      </c>
      <c r="E87" s="79">
        <v>13779.61</v>
      </c>
      <c r="F87" s="78">
        <f t="shared" si="3"/>
        <v>1.1146748099013104</v>
      </c>
      <c r="G87" s="138"/>
      <c r="H87" s="138"/>
      <c r="I87" s="138"/>
      <c r="J87" s="138"/>
    </row>
    <row r="88" spans="1:10" ht="12.75">
      <c r="A88" s="142"/>
      <c r="B88" s="142"/>
      <c r="C88" s="74" t="s">
        <v>113</v>
      </c>
      <c r="D88" s="77">
        <v>38315</v>
      </c>
      <c r="E88" s="77">
        <v>36797.08</v>
      </c>
      <c r="F88" s="78">
        <f aca="true" t="shared" si="4" ref="F88:F94">E88/D88</f>
        <v>0.9603831397624951</v>
      </c>
      <c r="G88" s="132"/>
      <c r="H88" s="132"/>
      <c r="I88" s="132"/>
      <c r="J88" s="132"/>
    </row>
    <row r="89" spans="1:10" ht="12.75">
      <c r="A89" s="142"/>
      <c r="B89" s="142"/>
      <c r="C89" s="74" t="s">
        <v>114</v>
      </c>
      <c r="D89" s="77">
        <v>155000</v>
      </c>
      <c r="E89" s="77">
        <v>148166.39</v>
      </c>
      <c r="F89" s="78">
        <f t="shared" si="4"/>
        <v>0.9559121935483872</v>
      </c>
      <c r="G89" s="132"/>
      <c r="H89" s="132"/>
      <c r="I89" s="132"/>
      <c r="J89" s="132"/>
    </row>
    <row r="90" spans="1:10" ht="25.5">
      <c r="A90" s="142"/>
      <c r="B90" s="142"/>
      <c r="C90" s="74" t="s">
        <v>115</v>
      </c>
      <c r="D90" s="77">
        <v>160000</v>
      </c>
      <c r="E90" s="77">
        <v>158244.97</v>
      </c>
      <c r="F90" s="78">
        <f t="shared" si="4"/>
        <v>0.9890310625000001</v>
      </c>
      <c r="G90" s="132"/>
      <c r="H90" s="132"/>
      <c r="I90" s="132"/>
      <c r="J90" s="132"/>
    </row>
    <row r="91" spans="1:10" ht="25.5">
      <c r="A91" s="142"/>
      <c r="B91" s="142"/>
      <c r="C91" s="74" t="s">
        <v>116</v>
      </c>
      <c r="D91" s="77">
        <v>1050</v>
      </c>
      <c r="E91" s="77">
        <v>1050</v>
      </c>
      <c r="F91" s="78">
        <f t="shared" si="4"/>
        <v>1</v>
      </c>
      <c r="G91" s="132"/>
      <c r="H91" s="132"/>
      <c r="I91" s="132"/>
      <c r="J91" s="132"/>
    </row>
    <row r="92" spans="1:10" ht="25.5">
      <c r="A92" s="142"/>
      <c r="B92" s="142"/>
      <c r="C92" s="74" t="s">
        <v>117</v>
      </c>
      <c r="D92" s="77">
        <v>1300</v>
      </c>
      <c r="E92" s="77">
        <v>1300</v>
      </c>
      <c r="F92" s="78">
        <f t="shared" si="4"/>
        <v>1</v>
      </c>
      <c r="G92" s="132"/>
      <c r="H92" s="132"/>
      <c r="I92" s="132"/>
      <c r="J92" s="132"/>
    </row>
    <row r="93" spans="1:10" ht="25.5">
      <c r="A93" s="142"/>
      <c r="B93" s="142"/>
      <c r="C93" s="74" t="s">
        <v>118</v>
      </c>
      <c r="D93" s="77">
        <v>1000</v>
      </c>
      <c r="E93" s="77">
        <v>879.33</v>
      </c>
      <c r="F93" s="78">
        <f t="shared" si="4"/>
        <v>0.8793300000000001</v>
      </c>
      <c r="G93" s="132"/>
      <c r="H93" s="132"/>
      <c r="I93" s="132"/>
      <c r="J93" s="132"/>
    </row>
    <row r="94" spans="1:10" ht="25.5">
      <c r="A94" s="142"/>
      <c r="B94" s="142"/>
      <c r="C94" s="74" t="s">
        <v>119</v>
      </c>
      <c r="D94" s="77">
        <v>6761</v>
      </c>
      <c r="E94" s="77">
        <v>6760.2</v>
      </c>
      <c r="F94" s="78">
        <f t="shared" si="4"/>
        <v>0.9998816743085343</v>
      </c>
      <c r="G94" s="132"/>
      <c r="H94" s="132"/>
      <c r="I94" s="132"/>
      <c r="J94" s="132"/>
    </row>
    <row r="95" spans="1:10" ht="12.75">
      <c r="A95" s="142"/>
      <c r="B95" s="142"/>
      <c r="C95" s="74" t="s">
        <v>120</v>
      </c>
      <c r="D95" s="77">
        <v>2979</v>
      </c>
      <c r="E95" s="77">
        <v>2979</v>
      </c>
      <c r="F95" s="78">
        <f>(E95/D95)</f>
        <v>1</v>
      </c>
      <c r="G95" s="132"/>
      <c r="H95" s="132"/>
      <c r="I95" s="132"/>
      <c r="J95" s="132"/>
    </row>
    <row r="96" spans="1:10" ht="25.5">
      <c r="A96" s="142"/>
      <c r="B96" s="142"/>
      <c r="C96" s="35" t="s">
        <v>121</v>
      </c>
      <c r="D96" s="77">
        <v>3512192</v>
      </c>
      <c r="E96" s="77">
        <v>3737986</v>
      </c>
      <c r="F96" s="78">
        <f>(E96/D96)</f>
        <v>1.0642886265898903</v>
      </c>
      <c r="G96" s="132"/>
      <c r="H96" s="132"/>
      <c r="I96" s="132"/>
      <c r="J96" s="132"/>
    </row>
    <row r="97" spans="1:10" ht="25.5">
      <c r="A97" s="142"/>
      <c r="B97" s="142"/>
      <c r="C97" s="35" t="s">
        <v>122</v>
      </c>
      <c r="D97" s="77">
        <v>86826</v>
      </c>
      <c r="E97" s="77">
        <v>94946.1</v>
      </c>
      <c r="F97" s="78">
        <f>(E97/D97)</f>
        <v>1.0935215258102413</v>
      </c>
      <c r="G97" s="132"/>
      <c r="H97" s="132"/>
      <c r="I97" s="132"/>
      <c r="J97" s="132"/>
    </row>
    <row r="98" spans="1:10" ht="12.75">
      <c r="A98" s="15"/>
      <c r="B98" s="58"/>
      <c r="C98" s="35"/>
      <c r="D98" s="36"/>
      <c r="E98" s="36"/>
      <c r="F98" s="45"/>
      <c r="G98" s="132"/>
      <c r="H98" s="132"/>
      <c r="I98" s="132"/>
      <c r="J98" s="132"/>
    </row>
    <row r="99" spans="1:10" ht="12.75">
      <c r="A99" s="19" t="s">
        <v>64</v>
      </c>
      <c r="B99" s="20">
        <v>758</v>
      </c>
      <c r="C99" s="21" t="s">
        <v>65</v>
      </c>
      <c r="D99" s="22">
        <f>D101</f>
        <v>9703618</v>
      </c>
      <c r="E99" s="22">
        <f>E101</f>
        <v>9703618</v>
      </c>
      <c r="F99" s="23">
        <f>E99/D99</f>
        <v>1</v>
      </c>
      <c r="G99" s="137"/>
      <c r="H99" s="137"/>
      <c r="I99" s="137"/>
      <c r="J99" s="137"/>
    </row>
    <row r="100" spans="1:10" ht="12.75">
      <c r="A100" s="24"/>
      <c r="B100" s="25"/>
      <c r="C100" s="26"/>
      <c r="D100" s="27"/>
      <c r="E100" s="27"/>
      <c r="F100" s="43"/>
      <c r="G100" s="132"/>
      <c r="H100" s="132"/>
      <c r="I100" s="132"/>
      <c r="J100" s="132"/>
    </row>
    <row r="101" spans="1:10" ht="12.75">
      <c r="A101" s="29"/>
      <c r="B101" s="30"/>
      <c r="C101" s="31" t="s">
        <v>10</v>
      </c>
      <c r="D101" s="32">
        <f>D102+D103+D106+D107</f>
        <v>9703618</v>
      </c>
      <c r="E101" s="32">
        <f>E102+E103+E106+E107</f>
        <v>9703618</v>
      </c>
      <c r="F101" s="44">
        <f aca="true" t="shared" si="5" ref="F101:F106">E101/D101</f>
        <v>1</v>
      </c>
      <c r="G101" s="131"/>
      <c r="H101" s="131"/>
      <c r="I101" s="131"/>
      <c r="J101" s="131"/>
    </row>
    <row r="102" spans="1:10" ht="25.5">
      <c r="A102" s="144" t="s">
        <v>11</v>
      </c>
      <c r="B102" s="144"/>
      <c r="C102" s="80" t="s">
        <v>66</v>
      </c>
      <c r="D102" s="72">
        <v>6673253</v>
      </c>
      <c r="E102" s="72">
        <v>6673253</v>
      </c>
      <c r="F102" s="81">
        <f t="shared" si="5"/>
        <v>1</v>
      </c>
      <c r="G102" s="131"/>
      <c r="H102" s="131"/>
      <c r="I102" s="131"/>
      <c r="J102" s="131"/>
    </row>
    <row r="103" spans="1:10" ht="33.75" customHeight="1">
      <c r="A103" s="144"/>
      <c r="B103" s="144"/>
      <c r="C103" s="80" t="s">
        <v>108</v>
      </c>
      <c r="D103" s="72">
        <f>D104+D105</f>
        <v>2882807</v>
      </c>
      <c r="E103" s="72">
        <f>E104+E105</f>
        <v>2882807</v>
      </c>
      <c r="F103" s="81">
        <f t="shared" si="5"/>
        <v>1</v>
      </c>
      <c r="G103" s="131"/>
      <c r="H103" s="131"/>
      <c r="I103" s="131"/>
      <c r="J103" s="131"/>
    </row>
    <row r="104" spans="1:10" ht="15.75" customHeight="1">
      <c r="A104" s="144"/>
      <c r="B104" s="144"/>
      <c r="C104" s="80" t="s">
        <v>109</v>
      </c>
      <c r="D104" s="72">
        <v>2375210</v>
      </c>
      <c r="E104" s="72">
        <v>2375210</v>
      </c>
      <c r="F104" s="81">
        <f t="shared" si="5"/>
        <v>1</v>
      </c>
      <c r="G104" s="131"/>
      <c r="H104" s="131"/>
      <c r="I104" s="131"/>
      <c r="J104" s="131"/>
    </row>
    <row r="105" spans="1:10" ht="15.75" customHeight="1">
      <c r="A105" s="144"/>
      <c r="B105" s="144"/>
      <c r="C105" s="80" t="s">
        <v>110</v>
      </c>
      <c r="D105" s="72">
        <v>507597</v>
      </c>
      <c r="E105" s="72">
        <v>507597</v>
      </c>
      <c r="F105" s="81">
        <f t="shared" si="5"/>
        <v>1</v>
      </c>
      <c r="G105" s="131"/>
      <c r="H105" s="131"/>
      <c r="I105" s="131"/>
      <c r="J105" s="131"/>
    </row>
    <row r="106" spans="1:10" ht="25.5">
      <c r="A106" s="144"/>
      <c r="B106" s="144"/>
      <c r="C106" s="80" t="s">
        <v>67</v>
      </c>
      <c r="D106" s="72">
        <v>93185</v>
      </c>
      <c r="E106" s="72">
        <v>93185</v>
      </c>
      <c r="F106" s="81">
        <f t="shared" si="5"/>
        <v>1</v>
      </c>
      <c r="G106" s="131"/>
      <c r="H106" s="131"/>
      <c r="I106" s="131"/>
      <c r="J106" s="131"/>
    </row>
    <row r="107" spans="1:10" ht="12.75">
      <c r="A107" s="144"/>
      <c r="B107" s="144"/>
      <c r="C107" s="80" t="s">
        <v>101</v>
      </c>
      <c r="D107" s="72">
        <v>54373</v>
      </c>
      <c r="E107" s="72">
        <v>54373</v>
      </c>
      <c r="F107" s="81">
        <f>(E107/D107)</f>
        <v>1</v>
      </c>
      <c r="G107" s="131"/>
      <c r="H107" s="131"/>
      <c r="I107" s="131"/>
      <c r="J107" s="131"/>
    </row>
    <row r="108" spans="1:10" ht="12.75">
      <c r="A108" s="15"/>
      <c r="B108" s="58"/>
      <c r="C108" s="75"/>
      <c r="D108" s="82"/>
      <c r="E108" s="82"/>
      <c r="F108" s="45"/>
      <c r="G108" s="132"/>
      <c r="H108" s="132"/>
      <c r="I108" s="132"/>
      <c r="J108" s="132"/>
    </row>
    <row r="109" spans="1:10" ht="12.75">
      <c r="A109" s="19" t="s">
        <v>68</v>
      </c>
      <c r="B109" s="20">
        <v>801</v>
      </c>
      <c r="C109" s="21" t="s">
        <v>69</v>
      </c>
      <c r="D109" s="22">
        <f>SUM(D111,D123)</f>
        <v>2653661.2</v>
      </c>
      <c r="E109" s="22">
        <f>SUM(E111,E123)</f>
        <v>2580074.3899999997</v>
      </c>
      <c r="F109" s="23">
        <f>(E109/D109)</f>
        <v>0.9722697042109217</v>
      </c>
      <c r="G109" s="137"/>
      <c r="H109" s="137"/>
      <c r="I109" s="137"/>
      <c r="J109" s="137"/>
    </row>
    <row r="110" spans="1:10" ht="12.75">
      <c r="A110" s="24"/>
      <c r="B110" s="25"/>
      <c r="C110" s="26"/>
      <c r="D110" s="27"/>
      <c r="E110" s="27"/>
      <c r="F110" s="48"/>
      <c r="G110" s="132"/>
      <c r="H110" s="132"/>
      <c r="I110" s="132"/>
      <c r="J110" s="132"/>
    </row>
    <row r="111" spans="1:10" ht="12.75">
      <c r="A111" s="29"/>
      <c r="B111" s="30"/>
      <c r="C111" s="31" t="s">
        <v>10</v>
      </c>
      <c r="D111" s="32">
        <f>SUM(D112:D121)</f>
        <v>479692.2</v>
      </c>
      <c r="E111" s="32">
        <f>SUM(E112:E121)</f>
        <v>442838.55</v>
      </c>
      <c r="F111" s="63">
        <f aca="true" t="shared" si="6" ref="F111:F117">E111/D111</f>
        <v>0.9231722967352815</v>
      </c>
      <c r="G111" s="131"/>
      <c r="H111" s="131"/>
      <c r="I111" s="131"/>
      <c r="J111" s="131"/>
    </row>
    <row r="112" spans="1:10" ht="12.75">
      <c r="A112" s="142"/>
      <c r="B112" s="142"/>
      <c r="C112" s="83" t="s">
        <v>106</v>
      </c>
      <c r="D112" s="77">
        <v>41600</v>
      </c>
      <c r="E112" s="77">
        <v>42580</v>
      </c>
      <c r="F112" s="78">
        <f t="shared" si="6"/>
        <v>1.0235576923076923</v>
      </c>
      <c r="G112" s="132"/>
      <c r="H112" s="132"/>
      <c r="I112" s="132"/>
      <c r="J112" s="132"/>
    </row>
    <row r="113" spans="1:10" ht="25.5">
      <c r="A113" s="142"/>
      <c r="B113" s="142"/>
      <c r="C113" s="83" t="s">
        <v>107</v>
      </c>
      <c r="D113" s="77">
        <v>15631</v>
      </c>
      <c r="E113" s="77">
        <v>32058.2</v>
      </c>
      <c r="F113" s="78">
        <f t="shared" si="6"/>
        <v>2.0509372400998016</v>
      </c>
      <c r="G113" s="132"/>
      <c r="H113" s="132"/>
      <c r="I113" s="132"/>
      <c r="J113" s="132"/>
    </row>
    <row r="114" spans="1:10" ht="12.75">
      <c r="A114" s="142"/>
      <c r="B114" s="142"/>
      <c r="C114" s="74" t="s">
        <v>126</v>
      </c>
      <c r="D114" s="77">
        <v>991</v>
      </c>
      <c r="E114" s="77">
        <v>0</v>
      </c>
      <c r="F114" s="78">
        <f t="shared" si="6"/>
        <v>0</v>
      </c>
      <c r="G114" s="132"/>
      <c r="H114" s="132"/>
      <c r="I114" s="132"/>
      <c r="J114" s="132"/>
    </row>
    <row r="115" spans="1:10" ht="12.75">
      <c r="A115" s="142"/>
      <c r="B115" s="142"/>
      <c r="C115" s="84" t="s">
        <v>127</v>
      </c>
      <c r="D115" s="77">
        <v>850</v>
      </c>
      <c r="E115" s="77">
        <v>740</v>
      </c>
      <c r="F115" s="78">
        <f t="shared" si="6"/>
        <v>0.8705882352941177</v>
      </c>
      <c r="G115" s="132"/>
      <c r="H115" s="132"/>
      <c r="I115" s="132"/>
      <c r="J115" s="132"/>
    </row>
    <row r="116" spans="1:10" ht="12.75">
      <c r="A116" s="142"/>
      <c r="B116" s="142"/>
      <c r="C116" s="84" t="s">
        <v>128</v>
      </c>
      <c r="D116" s="77">
        <v>4400</v>
      </c>
      <c r="E116" s="77">
        <v>4632</v>
      </c>
      <c r="F116" s="78">
        <f t="shared" si="6"/>
        <v>1.0527272727272727</v>
      </c>
      <c r="G116" s="132"/>
      <c r="H116" s="132"/>
      <c r="I116" s="132"/>
      <c r="J116" s="132"/>
    </row>
    <row r="117" spans="1:10" ht="12.75">
      <c r="A117" s="142"/>
      <c r="B117" s="142"/>
      <c r="C117" s="84" t="s">
        <v>129</v>
      </c>
      <c r="D117" s="79">
        <v>172000</v>
      </c>
      <c r="E117" s="79">
        <v>136128.98</v>
      </c>
      <c r="F117" s="78">
        <f t="shared" si="6"/>
        <v>0.7914475581395349</v>
      </c>
      <c r="G117" s="132"/>
      <c r="H117" s="132"/>
      <c r="I117" s="132"/>
      <c r="J117" s="132"/>
    </row>
    <row r="118" spans="1:10" ht="51">
      <c r="A118" s="142"/>
      <c r="B118" s="142"/>
      <c r="C118" s="84" t="s">
        <v>130</v>
      </c>
      <c r="D118" s="79">
        <v>97003.2</v>
      </c>
      <c r="E118" s="79">
        <v>97003.2</v>
      </c>
      <c r="F118" s="78">
        <f>E118/D118</f>
        <v>1</v>
      </c>
      <c r="G118" s="132"/>
      <c r="H118" s="132"/>
      <c r="I118" s="132"/>
      <c r="J118" s="132"/>
    </row>
    <row r="119" spans="1:10" ht="63.75">
      <c r="A119" s="142"/>
      <c r="B119" s="142"/>
      <c r="C119" s="84" t="s">
        <v>131</v>
      </c>
      <c r="D119" s="79">
        <v>135085</v>
      </c>
      <c r="E119" s="79">
        <v>117576.17</v>
      </c>
      <c r="F119" s="78">
        <f>E119/D119</f>
        <v>0.870386571417996</v>
      </c>
      <c r="G119" s="132"/>
      <c r="H119" s="132"/>
      <c r="I119" s="132"/>
      <c r="J119" s="132"/>
    </row>
    <row r="120" spans="1:10" ht="51">
      <c r="A120" s="142"/>
      <c r="B120" s="142"/>
      <c r="C120" s="84" t="s">
        <v>132</v>
      </c>
      <c r="D120" s="79">
        <v>132</v>
      </c>
      <c r="E120" s="79">
        <v>120</v>
      </c>
      <c r="F120" s="78">
        <f>E120/D120</f>
        <v>0.9090909090909091</v>
      </c>
      <c r="G120" s="132"/>
      <c r="H120" s="132"/>
      <c r="I120" s="132"/>
      <c r="J120" s="132"/>
    </row>
    <row r="121" spans="1:10" ht="51">
      <c r="A121" s="142"/>
      <c r="B121" s="142"/>
      <c r="C121" s="75" t="s">
        <v>133</v>
      </c>
      <c r="D121" s="79">
        <v>12000</v>
      </c>
      <c r="E121" s="82">
        <v>12000</v>
      </c>
      <c r="F121" s="78">
        <f>E121/D121</f>
        <v>1</v>
      </c>
      <c r="G121" s="132"/>
      <c r="H121" s="132"/>
      <c r="I121" s="132"/>
      <c r="J121" s="132"/>
    </row>
    <row r="122" spans="1:10" ht="12.75">
      <c r="A122" s="64"/>
      <c r="B122" s="64"/>
      <c r="C122" s="75"/>
      <c r="D122" s="79"/>
      <c r="E122" s="82"/>
      <c r="F122" s="78"/>
      <c r="G122" s="132"/>
      <c r="H122" s="132"/>
      <c r="I122" s="132"/>
      <c r="J122" s="132"/>
    </row>
    <row r="123" spans="1:10" ht="12.75">
      <c r="A123" s="60"/>
      <c r="B123" s="60"/>
      <c r="C123" s="85" t="s">
        <v>70</v>
      </c>
      <c r="D123" s="79">
        <f>D124+D125+D126</f>
        <v>2173969</v>
      </c>
      <c r="E123" s="86">
        <f>E124+E125+E126</f>
        <v>2137235.84</v>
      </c>
      <c r="F123" s="78">
        <f>E123/D123</f>
        <v>0.9831031813241127</v>
      </c>
      <c r="G123" s="132"/>
      <c r="H123" s="132"/>
      <c r="I123" s="132"/>
      <c r="J123" s="132"/>
    </row>
    <row r="124" spans="1:10" ht="63.75">
      <c r="A124" s="145" t="s">
        <v>11</v>
      </c>
      <c r="B124" s="146"/>
      <c r="C124" s="75" t="s">
        <v>137</v>
      </c>
      <c r="D124" s="79">
        <v>138368</v>
      </c>
      <c r="E124" s="82">
        <v>138368</v>
      </c>
      <c r="F124" s="37">
        <f>E124/D124</f>
        <v>1</v>
      </c>
      <c r="G124" s="132"/>
      <c r="H124" s="132"/>
      <c r="I124" s="132"/>
      <c r="J124" s="132"/>
    </row>
    <row r="125" spans="1:10" ht="56.25" customHeight="1">
      <c r="A125" s="147"/>
      <c r="B125" s="148"/>
      <c r="C125" s="75" t="s">
        <v>136</v>
      </c>
      <c r="D125" s="79">
        <v>35601</v>
      </c>
      <c r="E125" s="82">
        <v>0</v>
      </c>
      <c r="F125" s="37">
        <f>E125/D125</f>
        <v>0</v>
      </c>
      <c r="G125" s="132"/>
      <c r="H125" s="132"/>
      <c r="I125" s="132"/>
      <c r="J125" s="132"/>
    </row>
    <row r="126" spans="1:10" ht="63.75">
      <c r="A126" s="147"/>
      <c r="B126" s="148"/>
      <c r="C126" s="75" t="s">
        <v>138</v>
      </c>
      <c r="D126" s="79">
        <v>2000000</v>
      </c>
      <c r="E126" s="82">
        <v>1998867.84</v>
      </c>
      <c r="F126" s="37">
        <f>E126/D126</f>
        <v>0.9994339200000001</v>
      </c>
      <c r="G126" s="132"/>
      <c r="H126" s="132"/>
      <c r="I126" s="132"/>
      <c r="J126" s="132"/>
    </row>
    <row r="127" spans="1:10" ht="12.75">
      <c r="A127" s="64"/>
      <c r="B127" s="64"/>
      <c r="C127" s="75"/>
      <c r="D127" s="82"/>
      <c r="E127" s="82"/>
      <c r="F127" s="37"/>
      <c r="G127" s="132"/>
      <c r="H127" s="132"/>
      <c r="I127" s="132"/>
      <c r="J127" s="132"/>
    </row>
    <row r="128" spans="1:10" ht="12.75">
      <c r="A128" s="19" t="s">
        <v>71</v>
      </c>
      <c r="B128" s="49" t="s">
        <v>72</v>
      </c>
      <c r="C128" s="50" t="s">
        <v>73</v>
      </c>
      <c r="D128" s="51">
        <f>SUM(D130,D134)</f>
        <v>642244.73</v>
      </c>
      <c r="E128" s="51">
        <f>SUM(E130,E134)</f>
        <v>314235.8</v>
      </c>
      <c r="F128" s="65">
        <f>(E128/D128)</f>
        <v>0.48927735070710504</v>
      </c>
      <c r="G128" s="130"/>
      <c r="H128" s="130"/>
      <c r="I128" s="130"/>
      <c r="J128" s="130"/>
    </row>
    <row r="129" spans="1:10" ht="12.75">
      <c r="A129" s="53"/>
      <c r="B129" s="87"/>
      <c r="C129" s="84"/>
      <c r="D129" s="79"/>
      <c r="E129" s="79"/>
      <c r="F129" s="88"/>
      <c r="G129" s="132"/>
      <c r="H129" s="132"/>
      <c r="I129" s="132"/>
      <c r="J129" s="132"/>
    </row>
    <row r="130" spans="1:10" ht="12.75">
      <c r="A130" s="38"/>
      <c r="B130" s="89"/>
      <c r="C130" s="85" t="s">
        <v>10</v>
      </c>
      <c r="D130" s="86">
        <f>D131+D132</f>
        <v>21059</v>
      </c>
      <c r="E130" s="86">
        <f>E131</f>
        <v>50</v>
      </c>
      <c r="F130" s="44">
        <f>(E130/D130)</f>
        <v>0.0023742817797616222</v>
      </c>
      <c r="G130" s="132"/>
      <c r="H130" s="132"/>
      <c r="I130" s="132"/>
      <c r="J130" s="132"/>
    </row>
    <row r="131" spans="1:10" ht="44.25" customHeight="1">
      <c r="A131" s="144" t="s">
        <v>11</v>
      </c>
      <c r="B131" s="144"/>
      <c r="C131" s="127" t="s">
        <v>74</v>
      </c>
      <c r="D131" s="70">
        <v>59</v>
      </c>
      <c r="E131" s="70">
        <v>50</v>
      </c>
      <c r="F131" s="71">
        <f>(E131/D131)</f>
        <v>0.847457627118644</v>
      </c>
      <c r="G131" s="132"/>
      <c r="H131" s="132"/>
      <c r="I131" s="132"/>
      <c r="J131" s="132"/>
    </row>
    <row r="132" spans="1:10" ht="18" customHeight="1">
      <c r="A132" s="112"/>
      <c r="B132" s="112"/>
      <c r="C132" s="120" t="s">
        <v>103</v>
      </c>
      <c r="D132" s="70">
        <v>21000</v>
      </c>
      <c r="E132" s="70">
        <v>0</v>
      </c>
      <c r="F132" s="71">
        <f>(E132/D132)</f>
        <v>0</v>
      </c>
      <c r="G132" s="132"/>
      <c r="H132" s="132"/>
      <c r="I132" s="132"/>
      <c r="J132" s="132"/>
    </row>
    <row r="133" spans="1:10" ht="12.75">
      <c r="A133" s="53"/>
      <c r="B133" s="87"/>
      <c r="C133" s="84"/>
      <c r="D133" s="79"/>
      <c r="E133" s="79"/>
      <c r="F133" s="88"/>
      <c r="G133" s="132"/>
      <c r="H133" s="132"/>
      <c r="I133" s="132"/>
      <c r="J133" s="132"/>
    </row>
    <row r="134" spans="1:10" ht="12.75">
      <c r="A134" s="38"/>
      <c r="B134" s="89"/>
      <c r="C134" s="85" t="s">
        <v>21</v>
      </c>
      <c r="D134" s="86">
        <f>D135</f>
        <v>621185.73</v>
      </c>
      <c r="E134" s="86">
        <f>E135</f>
        <v>314185.8</v>
      </c>
      <c r="F134" s="44">
        <f>(E134/D134)</f>
        <v>0.5057839947482373</v>
      </c>
      <c r="G134" s="132"/>
      <c r="H134" s="132"/>
      <c r="I134" s="132"/>
      <c r="J134" s="132"/>
    </row>
    <row r="135" spans="1:10" ht="63.75">
      <c r="A135" s="141" t="s">
        <v>11</v>
      </c>
      <c r="B135" s="141"/>
      <c r="C135" s="84" t="s">
        <v>75</v>
      </c>
      <c r="D135" s="70">
        <v>621185.73</v>
      </c>
      <c r="E135" s="70">
        <v>314185.8</v>
      </c>
      <c r="F135" s="71">
        <f>(E135/D135)</f>
        <v>0.5057839947482373</v>
      </c>
      <c r="G135" s="131"/>
      <c r="H135" s="131"/>
      <c r="I135" s="131"/>
      <c r="J135" s="131"/>
    </row>
    <row r="136" spans="1:10" ht="12.75">
      <c r="A136" s="15"/>
      <c r="B136" s="58"/>
      <c r="C136" s="90"/>
      <c r="D136" s="82"/>
      <c r="E136" s="82"/>
      <c r="F136" s="37"/>
      <c r="G136" s="132"/>
      <c r="H136" s="132"/>
      <c r="I136" s="132"/>
      <c r="J136" s="132"/>
    </row>
    <row r="137" spans="1:10" ht="12.75">
      <c r="A137" s="19" t="s">
        <v>76</v>
      </c>
      <c r="B137" s="20">
        <v>852</v>
      </c>
      <c r="C137" s="21" t="s">
        <v>77</v>
      </c>
      <c r="D137" s="22">
        <f>D139</f>
        <v>2686797.6599999997</v>
      </c>
      <c r="E137" s="22">
        <f>E139</f>
        <v>2688122.53</v>
      </c>
      <c r="F137" s="23">
        <f>E137/D137</f>
        <v>1.0004931037493907</v>
      </c>
      <c r="G137" s="137"/>
      <c r="H137" s="137"/>
      <c r="I137" s="137"/>
      <c r="J137" s="137"/>
    </row>
    <row r="138" spans="1:10" ht="12.75">
      <c r="A138" s="91"/>
      <c r="B138" s="92"/>
      <c r="C138" s="93"/>
      <c r="D138" s="94"/>
      <c r="E138" s="94"/>
      <c r="F138" s="88"/>
      <c r="G138" s="132"/>
      <c r="H138" s="132"/>
      <c r="I138" s="132"/>
      <c r="J138" s="132"/>
    </row>
    <row r="139" spans="1:10" ht="12.75">
      <c r="A139" s="95"/>
      <c r="B139" s="96"/>
      <c r="C139" s="31" t="s">
        <v>10</v>
      </c>
      <c r="D139" s="32">
        <f>D140+D141+D142+D143+D144+D145+D146+D147+D148+D149+D150+D151+D152+D153+D154+D155</f>
        <v>2686797.6599999997</v>
      </c>
      <c r="E139" s="32">
        <f>E140+E141+E142+E143+E144+E145+E146+E147+E148+E149+E150+E151+E152+E153+E154+E155</f>
        <v>2688122.53</v>
      </c>
      <c r="F139" s="63">
        <f aca="true" t="shared" si="7" ref="F139:F155">E139/D139</f>
        <v>1.0004931037493907</v>
      </c>
      <c r="G139" s="131"/>
      <c r="H139" s="130"/>
      <c r="I139" s="130"/>
      <c r="J139" s="130"/>
    </row>
    <row r="140" spans="1:10" ht="25.5" customHeight="1">
      <c r="A140" s="121" t="s">
        <v>11</v>
      </c>
      <c r="B140" s="122"/>
      <c r="C140" s="80" t="s">
        <v>78</v>
      </c>
      <c r="D140" s="72">
        <v>5000</v>
      </c>
      <c r="E140" s="72">
        <v>9061.86</v>
      </c>
      <c r="F140" s="78">
        <f>E140/D140</f>
        <v>1.812372</v>
      </c>
      <c r="G140" s="131"/>
      <c r="H140" s="131"/>
      <c r="I140" s="131"/>
      <c r="J140" s="131"/>
    </row>
    <row r="141" spans="1:10" ht="12.75">
      <c r="A141" s="123"/>
      <c r="B141" s="124"/>
      <c r="C141" s="97" t="s">
        <v>79</v>
      </c>
      <c r="D141" s="72">
        <v>600</v>
      </c>
      <c r="E141" s="72">
        <v>673.66</v>
      </c>
      <c r="F141" s="78">
        <f t="shared" si="7"/>
        <v>1.1227666666666667</v>
      </c>
      <c r="G141" s="138"/>
      <c r="H141" s="138"/>
      <c r="I141" s="138"/>
      <c r="J141" s="138"/>
    </row>
    <row r="142" spans="1:10" ht="25.5">
      <c r="A142" s="123"/>
      <c r="B142" s="124"/>
      <c r="C142" s="97" t="s">
        <v>80</v>
      </c>
      <c r="D142" s="72">
        <v>5000</v>
      </c>
      <c r="E142" s="72">
        <v>9161.26</v>
      </c>
      <c r="F142" s="78">
        <f t="shared" si="7"/>
        <v>1.832252</v>
      </c>
      <c r="G142" s="138"/>
      <c r="H142" s="138"/>
      <c r="I142" s="138"/>
      <c r="J142" s="138"/>
    </row>
    <row r="143" spans="1:10" ht="89.25">
      <c r="A143" s="123"/>
      <c r="B143" s="124"/>
      <c r="C143" s="75" t="s">
        <v>81</v>
      </c>
      <c r="D143" s="79">
        <v>2029185</v>
      </c>
      <c r="E143" s="79">
        <v>2006215.42</v>
      </c>
      <c r="F143" s="78">
        <f t="shared" si="7"/>
        <v>0.9886803913886609</v>
      </c>
      <c r="G143" s="138"/>
      <c r="H143" s="138"/>
      <c r="I143" s="138"/>
      <c r="J143" s="138"/>
    </row>
    <row r="144" spans="1:10" ht="76.5">
      <c r="A144" s="123"/>
      <c r="B144" s="124"/>
      <c r="C144" s="75" t="s">
        <v>82</v>
      </c>
      <c r="D144" s="79">
        <v>14581.84</v>
      </c>
      <c r="E144" s="79">
        <v>26686.13</v>
      </c>
      <c r="F144" s="78">
        <f t="shared" si="7"/>
        <v>1.8300934587130293</v>
      </c>
      <c r="G144" s="138"/>
      <c r="H144" s="138"/>
      <c r="I144" s="138"/>
      <c r="J144" s="138"/>
    </row>
    <row r="145" spans="1:10" ht="76.5">
      <c r="A145" s="123"/>
      <c r="B145" s="124"/>
      <c r="C145" s="75" t="s">
        <v>83</v>
      </c>
      <c r="D145" s="79">
        <v>4505</v>
      </c>
      <c r="E145" s="79">
        <v>4353.12</v>
      </c>
      <c r="F145" s="78">
        <f t="shared" si="7"/>
        <v>0.9662863485016648</v>
      </c>
      <c r="G145" s="138"/>
      <c r="H145" s="138"/>
      <c r="I145" s="138"/>
      <c r="J145" s="138"/>
    </row>
    <row r="146" spans="1:10" ht="51">
      <c r="A146" s="123"/>
      <c r="B146" s="124"/>
      <c r="C146" s="75" t="s">
        <v>84</v>
      </c>
      <c r="D146" s="79">
        <v>26051</v>
      </c>
      <c r="E146" s="79">
        <v>26051</v>
      </c>
      <c r="F146" s="78">
        <f t="shared" si="7"/>
        <v>1</v>
      </c>
      <c r="G146" s="138"/>
      <c r="H146" s="138"/>
      <c r="I146" s="138"/>
      <c r="J146" s="138"/>
    </row>
    <row r="147" spans="1:10" ht="38.25">
      <c r="A147" s="123"/>
      <c r="B147" s="124"/>
      <c r="C147" s="35" t="s">
        <v>85</v>
      </c>
      <c r="D147" s="79">
        <v>121000</v>
      </c>
      <c r="E147" s="79">
        <v>120846.83</v>
      </c>
      <c r="F147" s="78">
        <f t="shared" si="7"/>
        <v>0.998734132231405</v>
      </c>
      <c r="G147" s="138"/>
      <c r="H147" s="138"/>
      <c r="I147" s="138"/>
      <c r="J147" s="138"/>
    </row>
    <row r="148" spans="1:10" ht="25.5">
      <c r="A148" s="123"/>
      <c r="B148" s="124"/>
      <c r="C148" s="75" t="s">
        <v>86</v>
      </c>
      <c r="D148" s="79">
        <v>4000</v>
      </c>
      <c r="E148" s="79">
        <v>4288.44</v>
      </c>
      <c r="F148" s="78">
        <f t="shared" si="7"/>
        <v>1.07211</v>
      </c>
      <c r="G148" s="138"/>
      <c r="H148" s="138"/>
      <c r="I148" s="138"/>
      <c r="J148" s="138"/>
    </row>
    <row r="149" spans="1:10" ht="51">
      <c r="A149" s="123"/>
      <c r="B149" s="124"/>
      <c r="C149" s="35" t="s">
        <v>94</v>
      </c>
      <c r="D149" s="77">
        <v>167857</v>
      </c>
      <c r="E149" s="77">
        <v>167473.64</v>
      </c>
      <c r="F149" s="78">
        <f t="shared" si="7"/>
        <v>0.9977161512477883</v>
      </c>
      <c r="G149" s="132"/>
      <c r="H149" s="132"/>
      <c r="I149" s="132"/>
      <c r="J149" s="132"/>
    </row>
    <row r="150" spans="1:10" ht="12.75">
      <c r="A150" s="123"/>
      <c r="B150" s="124"/>
      <c r="C150" s="46" t="s">
        <v>95</v>
      </c>
      <c r="D150" s="77">
        <v>17000</v>
      </c>
      <c r="E150" s="77">
        <v>20387.85</v>
      </c>
      <c r="F150" s="78">
        <f t="shared" si="7"/>
        <v>1.199285294117647</v>
      </c>
      <c r="G150" s="132"/>
      <c r="H150" s="132"/>
      <c r="I150" s="132"/>
      <c r="J150" s="132"/>
    </row>
    <row r="151" spans="1:10" ht="12.75">
      <c r="A151" s="123"/>
      <c r="B151" s="124"/>
      <c r="C151" s="35" t="s">
        <v>96</v>
      </c>
      <c r="D151" s="77">
        <v>0.42</v>
      </c>
      <c r="E151" s="77">
        <v>708.95</v>
      </c>
      <c r="F151" s="78">
        <f t="shared" si="7"/>
        <v>1687.9761904761906</v>
      </c>
      <c r="G151" s="132"/>
      <c r="H151" s="132"/>
      <c r="I151" s="132"/>
      <c r="J151" s="132"/>
    </row>
    <row r="152" spans="1:10" ht="12.75">
      <c r="A152" s="123"/>
      <c r="B152" s="124"/>
      <c r="C152" s="35" t="s">
        <v>97</v>
      </c>
      <c r="D152" s="77">
        <v>176260.4</v>
      </c>
      <c r="E152" s="77">
        <v>176260.4</v>
      </c>
      <c r="F152" s="78">
        <f t="shared" si="7"/>
        <v>1</v>
      </c>
      <c r="G152" s="132"/>
      <c r="H152" s="132"/>
      <c r="I152" s="132"/>
      <c r="J152" s="132"/>
    </row>
    <row r="153" spans="1:10" ht="38.25">
      <c r="A153" s="125"/>
      <c r="B153" s="126"/>
      <c r="C153" s="75" t="s">
        <v>98</v>
      </c>
      <c r="D153" s="79">
        <v>113880</v>
      </c>
      <c r="E153" s="79">
        <v>113847.3</v>
      </c>
      <c r="F153" s="78">
        <f t="shared" si="7"/>
        <v>0.9997128556375132</v>
      </c>
      <c r="G153" s="138"/>
      <c r="H153" s="138"/>
      <c r="I153" s="138"/>
      <c r="J153" s="138"/>
    </row>
    <row r="154" spans="1:10" ht="12.75">
      <c r="A154" s="15"/>
      <c r="B154" s="58"/>
      <c r="C154" s="35" t="s">
        <v>99</v>
      </c>
      <c r="D154" s="77">
        <v>0</v>
      </c>
      <c r="E154" s="77">
        <v>798</v>
      </c>
      <c r="F154" s="78"/>
      <c r="G154" s="132"/>
      <c r="H154" s="132"/>
      <c r="I154" s="132"/>
      <c r="J154" s="132"/>
    </row>
    <row r="155" spans="1:10" ht="63.75">
      <c r="A155" s="15"/>
      <c r="B155" s="58"/>
      <c r="C155" s="35" t="s">
        <v>104</v>
      </c>
      <c r="D155" s="77">
        <v>1877</v>
      </c>
      <c r="E155" s="77">
        <v>1308.67</v>
      </c>
      <c r="F155" s="78">
        <f t="shared" si="7"/>
        <v>0.6972136387852957</v>
      </c>
      <c r="G155" s="132"/>
      <c r="H155" s="132"/>
      <c r="I155" s="132"/>
      <c r="J155" s="132"/>
    </row>
    <row r="156" spans="1:10" ht="12.75">
      <c r="A156" s="15"/>
      <c r="B156" s="58"/>
      <c r="C156" s="35"/>
      <c r="D156" s="36"/>
      <c r="E156" s="36"/>
      <c r="F156" s="41"/>
      <c r="G156" s="132"/>
      <c r="H156" s="132"/>
      <c r="I156" s="132"/>
      <c r="J156" s="132"/>
    </row>
    <row r="157" spans="1:10" ht="12.75">
      <c r="A157" s="19" t="s">
        <v>87</v>
      </c>
      <c r="B157" s="20">
        <v>854</v>
      </c>
      <c r="C157" s="21" t="s">
        <v>88</v>
      </c>
      <c r="D157" s="22">
        <f>D159</f>
        <v>85922</v>
      </c>
      <c r="E157" s="22">
        <f>E159</f>
        <v>92052.98</v>
      </c>
      <c r="F157" s="76">
        <f>E157/D157</f>
        <v>1.0713551826074812</v>
      </c>
      <c r="G157" s="132"/>
      <c r="H157" s="132"/>
      <c r="I157" s="132"/>
      <c r="J157" s="132"/>
    </row>
    <row r="158" spans="1:10" ht="12.75">
      <c r="A158" s="24"/>
      <c r="B158" s="25"/>
      <c r="C158" s="26"/>
      <c r="D158" s="27"/>
      <c r="E158" s="27"/>
      <c r="F158" s="48"/>
      <c r="G158" s="132"/>
      <c r="H158" s="132"/>
      <c r="I158" s="132"/>
      <c r="J158" s="132"/>
    </row>
    <row r="159" spans="1:10" ht="12.75">
      <c r="A159" s="29"/>
      <c r="B159" s="30"/>
      <c r="C159" s="31" t="s">
        <v>10</v>
      </c>
      <c r="D159" s="32">
        <f>D161+D162+D163+D164</f>
        <v>85922</v>
      </c>
      <c r="E159" s="32">
        <f>E161+E162+E163+E164</f>
        <v>92052.98</v>
      </c>
      <c r="F159" s="63">
        <f>E159/D159</f>
        <v>1.0713551826074812</v>
      </c>
      <c r="G159" s="131"/>
      <c r="H159" s="131"/>
      <c r="I159" s="131"/>
      <c r="J159" s="131"/>
    </row>
    <row r="160" spans="1:10" ht="12.75">
      <c r="A160" s="142" t="s">
        <v>11</v>
      </c>
      <c r="B160" s="142"/>
      <c r="C160" s="74"/>
      <c r="D160" s="77"/>
      <c r="E160" s="77"/>
      <c r="F160" s="78"/>
      <c r="G160" s="132"/>
      <c r="H160" s="132"/>
      <c r="I160" s="132"/>
      <c r="J160" s="132"/>
    </row>
    <row r="161" spans="1:10" ht="63.75">
      <c r="A161" s="142"/>
      <c r="B161" s="142"/>
      <c r="C161" s="35" t="s">
        <v>124</v>
      </c>
      <c r="D161" s="77">
        <v>63464</v>
      </c>
      <c r="E161" s="77">
        <v>61567.46</v>
      </c>
      <c r="F161" s="48">
        <f>E161/D161</f>
        <v>0.9701162863985882</v>
      </c>
      <c r="G161" s="132"/>
      <c r="H161" s="132"/>
      <c r="I161" s="132"/>
      <c r="J161" s="132"/>
    </row>
    <row r="162" spans="1:10" ht="64.5" customHeight="1">
      <c r="A162" s="142"/>
      <c r="B162" s="142"/>
      <c r="C162" s="35" t="s">
        <v>139</v>
      </c>
      <c r="D162" s="77">
        <v>12950</v>
      </c>
      <c r="E162" s="77">
        <v>11910.52</v>
      </c>
      <c r="F162" s="48">
        <f>E162/D162</f>
        <v>0.9197312741312742</v>
      </c>
      <c r="G162" s="132"/>
      <c r="H162" s="132"/>
      <c r="I162" s="132"/>
      <c r="J162" s="132"/>
    </row>
    <row r="163" spans="1:10" ht="51">
      <c r="A163" s="142"/>
      <c r="B163" s="142"/>
      <c r="C163" s="35" t="s">
        <v>141</v>
      </c>
      <c r="D163" s="77">
        <v>6710</v>
      </c>
      <c r="E163" s="77">
        <v>6710</v>
      </c>
      <c r="F163" s="48">
        <f>E163/D163</f>
        <v>1</v>
      </c>
      <c r="G163" s="132"/>
      <c r="H163" s="132"/>
      <c r="I163" s="132"/>
      <c r="J163" s="132"/>
    </row>
    <row r="164" spans="1:10" ht="38.25">
      <c r="A164" s="142"/>
      <c r="B164" s="142"/>
      <c r="C164" s="35" t="s">
        <v>125</v>
      </c>
      <c r="D164" s="77">
        <v>2798</v>
      </c>
      <c r="E164" s="77">
        <v>11865</v>
      </c>
      <c r="F164" s="48">
        <f>E164/D164</f>
        <v>4.240528949249464</v>
      </c>
      <c r="G164" s="132"/>
      <c r="H164" s="132"/>
      <c r="I164" s="132"/>
      <c r="J164" s="132"/>
    </row>
    <row r="165" spans="1:10" ht="12.75">
      <c r="A165" s="142"/>
      <c r="B165" s="142"/>
      <c r="C165" s="35"/>
      <c r="D165" s="36"/>
      <c r="E165" s="47"/>
      <c r="F165" s="48"/>
      <c r="G165" s="132"/>
      <c r="H165" s="132"/>
      <c r="I165" s="132"/>
      <c r="J165" s="132"/>
    </row>
    <row r="166" spans="1:10" ht="12.75">
      <c r="A166" s="15"/>
      <c r="B166" s="58"/>
      <c r="C166" s="35"/>
      <c r="D166" s="36"/>
      <c r="E166" s="36"/>
      <c r="F166" s="48"/>
      <c r="G166" s="132"/>
      <c r="H166" s="132"/>
      <c r="I166" s="132"/>
      <c r="J166" s="132"/>
    </row>
    <row r="167" spans="1:10" ht="25.5">
      <c r="A167" s="19" t="s">
        <v>89</v>
      </c>
      <c r="B167" s="20">
        <v>900</v>
      </c>
      <c r="C167" s="21" t="s">
        <v>90</v>
      </c>
      <c r="D167" s="22">
        <f>D169</f>
        <v>1963</v>
      </c>
      <c r="E167" s="22">
        <f>E169</f>
        <v>1693.86</v>
      </c>
      <c r="F167" s="76">
        <f>E167/D167</f>
        <v>0.8628935303107488</v>
      </c>
      <c r="G167" s="130"/>
      <c r="H167" s="130"/>
      <c r="I167" s="130"/>
      <c r="J167" s="130"/>
    </row>
    <row r="168" spans="1:10" ht="12.75">
      <c r="A168" s="15"/>
      <c r="B168" s="16"/>
      <c r="C168" s="17"/>
      <c r="D168" s="69"/>
      <c r="E168" s="69"/>
      <c r="F168" s="98"/>
      <c r="G168" s="132"/>
      <c r="H168" s="132"/>
      <c r="I168" s="132"/>
      <c r="J168" s="132"/>
    </row>
    <row r="169" spans="1:10" ht="12.75">
      <c r="A169" s="29"/>
      <c r="B169" s="30"/>
      <c r="C169" s="31" t="s">
        <v>10</v>
      </c>
      <c r="D169" s="32">
        <f>D170</f>
        <v>1963</v>
      </c>
      <c r="E169" s="32">
        <f>E170</f>
        <v>1693.86</v>
      </c>
      <c r="F169" s="63">
        <f>E169/D169</f>
        <v>0.8628935303107488</v>
      </c>
      <c r="G169" s="131"/>
      <c r="H169" s="131"/>
      <c r="I169" s="131"/>
      <c r="J169" s="131"/>
    </row>
    <row r="170" spans="1:10" ht="12.75">
      <c r="A170" s="143" t="s">
        <v>11</v>
      </c>
      <c r="B170" s="143"/>
      <c r="C170" s="35" t="s">
        <v>91</v>
      </c>
      <c r="D170" s="36">
        <v>1963</v>
      </c>
      <c r="E170" s="36">
        <v>1693.86</v>
      </c>
      <c r="F170" s="78">
        <f>E170/D170</f>
        <v>0.8628935303107488</v>
      </c>
      <c r="G170" s="132"/>
      <c r="H170" s="132"/>
      <c r="I170" s="132"/>
      <c r="J170" s="132"/>
    </row>
    <row r="171" spans="1:10" ht="11.25" customHeight="1">
      <c r="A171" s="119"/>
      <c r="B171" s="115"/>
      <c r="C171" s="116"/>
      <c r="D171" s="114"/>
      <c r="E171" s="114"/>
      <c r="F171" s="78"/>
      <c r="G171" s="130"/>
      <c r="H171" s="130"/>
      <c r="I171" s="130"/>
      <c r="J171" s="130"/>
    </row>
    <row r="172" spans="1:10" ht="41.25" customHeight="1">
      <c r="A172" s="99"/>
      <c r="B172" s="100" t="s">
        <v>100</v>
      </c>
      <c r="C172" s="101" t="s">
        <v>102</v>
      </c>
      <c r="D172" s="102">
        <f>D173</f>
        <v>1000</v>
      </c>
      <c r="E172" s="102">
        <f>E173</f>
        <v>1000</v>
      </c>
      <c r="F172" s="65">
        <f>E172/D172</f>
        <v>1</v>
      </c>
      <c r="G172" s="130"/>
      <c r="H172" s="130"/>
      <c r="I172" s="130"/>
      <c r="J172" s="130"/>
    </row>
    <row r="173" spans="1:10" ht="47.25" customHeight="1">
      <c r="A173" s="139" t="s">
        <v>11</v>
      </c>
      <c r="B173" s="140"/>
      <c r="C173" s="117" t="s">
        <v>140</v>
      </c>
      <c r="D173" s="118">
        <v>1000</v>
      </c>
      <c r="E173" s="118">
        <v>1000</v>
      </c>
      <c r="F173" s="78">
        <f>E173/D173</f>
        <v>1</v>
      </c>
      <c r="G173" s="130"/>
      <c r="H173" s="130"/>
      <c r="I173" s="130"/>
      <c r="J173" s="130"/>
    </row>
    <row r="174" spans="1:10" ht="12.75">
      <c r="A174" s="103"/>
      <c r="B174" s="30"/>
      <c r="C174" s="31"/>
      <c r="D174" s="32"/>
      <c r="E174" s="32"/>
      <c r="F174" s="63"/>
      <c r="G174" s="131"/>
      <c r="H174" s="131"/>
      <c r="I174" s="131"/>
      <c r="J174" s="131"/>
    </row>
    <row r="175" spans="1:10" ht="12.75">
      <c r="A175" s="104"/>
      <c r="B175" s="105"/>
      <c r="C175" s="106" t="s">
        <v>92</v>
      </c>
      <c r="D175" s="107">
        <f>D11+D19+D24+D29+D44+D49+D58+D64+D69+D99+D109+D128+D137+D157+D167+D172</f>
        <v>26580856.92</v>
      </c>
      <c r="E175" s="107">
        <f>E11+E19+E24+E29+E44+E49+E58+E64+E69+E99+E109+E128+E137+E157+E167+E172</f>
        <v>26348321.970000003</v>
      </c>
      <c r="F175" s="23">
        <f>E175/D175</f>
        <v>0.9912517888080187</v>
      </c>
      <c r="G175" s="137"/>
      <c r="H175" s="137"/>
      <c r="I175" s="137"/>
      <c r="J175" s="137"/>
    </row>
    <row r="176" spans="1:10" ht="12.75">
      <c r="A176" s="108"/>
      <c r="B176" s="109"/>
      <c r="C176" s="110"/>
      <c r="D176" s="111"/>
      <c r="E176" s="111"/>
      <c r="F176" s="109"/>
      <c r="G176" s="109"/>
      <c r="H176" s="109"/>
      <c r="I176" s="109"/>
      <c r="J176" s="109"/>
    </row>
  </sheetData>
  <mergeCells count="21">
    <mergeCell ref="A22:B22"/>
    <mergeCell ref="A27:B27"/>
    <mergeCell ref="C3:F3"/>
    <mergeCell ref="A5:F5"/>
    <mergeCell ref="A6:F6"/>
    <mergeCell ref="A14:B17"/>
    <mergeCell ref="A61:B62"/>
    <mergeCell ref="A67:B67"/>
    <mergeCell ref="A72:B97"/>
    <mergeCell ref="A32:B38"/>
    <mergeCell ref="A41:B42"/>
    <mergeCell ref="A47:B47"/>
    <mergeCell ref="A52:B56"/>
    <mergeCell ref="A102:B107"/>
    <mergeCell ref="A112:B121"/>
    <mergeCell ref="A124:B126"/>
    <mergeCell ref="A131:B131"/>
    <mergeCell ref="A173:B173"/>
    <mergeCell ref="A135:B135"/>
    <mergeCell ref="A160:B165"/>
    <mergeCell ref="A170:B170"/>
  </mergeCells>
  <dataValidations count="1">
    <dataValidation type="decimal" allowBlank="1" showInputMessage="1" showErrorMessage="1" error="uwaga błąd" sqref="F11:F176">
      <formula1>-400</formula1>
      <formula2>100000000000000000</formula2>
    </dataValidation>
  </dataValidations>
  <printOptions/>
  <pageMargins left="0.5905511811023623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Jachimowicz</dc:creator>
  <cp:keywords/>
  <dc:description/>
  <cp:lastModifiedBy>Aleksander Serafin</cp:lastModifiedBy>
  <cp:lastPrinted>2010-03-18T11:37:01Z</cp:lastPrinted>
  <dcterms:created xsi:type="dcterms:W3CDTF">2009-08-26T11:52:56Z</dcterms:created>
  <dcterms:modified xsi:type="dcterms:W3CDTF">2010-04-01T10:07:42Z</dcterms:modified>
  <cp:category/>
  <cp:version/>
  <cp:contentType/>
  <cp:contentStatus/>
</cp:coreProperties>
</file>